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'Лист1'!$A$1:$S$185</definedName>
  </definedNames>
  <calcPr fullCalcOnLoad="1"/>
</workbook>
</file>

<file path=xl/sharedStrings.xml><?xml version="1.0" encoding="utf-8"?>
<sst xmlns="http://schemas.openxmlformats.org/spreadsheetml/2006/main" count="981" uniqueCount="223">
  <si>
    <t>Раздел II. Стоимость проведения капитального ремонта общего имущества в многоквартирных домах, расположенных н территории муниципального образования Сертоловское городское поселение Всеволожского  муниципального района Ленинградской области в 2023,2024,2025 годах</t>
  </si>
  <si>
    <t>№ п\п</t>
  </si>
  <si>
    <t>Год выполнения работ</t>
  </si>
  <si>
    <t>Наименование муниципального района</t>
  </si>
  <si>
    <t>Наименование муниципального образования</t>
  </si>
  <si>
    <t>Адрес МКД</t>
  </si>
  <si>
    <t>Код ФИАС</t>
  </si>
  <si>
    <t>Способ формирования фонда капитального ремонта</t>
  </si>
  <si>
    <t>Вид работ</t>
  </si>
  <si>
    <t>Стоимость капитального ремонта, рублей</t>
  </si>
  <si>
    <t>Строительный  контроль, рублей</t>
  </si>
  <si>
    <t>количество лифтов, требующих замены, единиц</t>
  </si>
  <si>
    <t>Всего</t>
  </si>
  <si>
    <t>в т.ч. за счет средств собственников помещений в МКД</t>
  </si>
  <si>
    <t>в т.ч за счет средств областного бюджета прошлых периодов (2022 год)</t>
  </si>
  <si>
    <t>Всеволожский муниципальный район</t>
  </si>
  <si>
    <t>Муниципальное образование Сертоловское городское поселение</t>
  </si>
  <si>
    <t>Г. Сертолово, микрорайон Сертолово-2, д. 2</t>
  </si>
  <si>
    <t>6c8fc6d9-b522-4ac9-a6a6-160437ada7d4</t>
  </si>
  <si>
    <t>РО</t>
  </si>
  <si>
    <t>ВО</t>
  </si>
  <si>
    <t>Г. Сертолово, микрорайон Черная Речка, д. 10</t>
  </si>
  <si>
    <t>368b0305-aab5-470d-9f90-103b38b7fe0a</t>
  </si>
  <si>
    <t>ПИР ХВС</t>
  </si>
  <si>
    <t>ПИР ГВС</t>
  </si>
  <si>
    <t>ПИР ВО</t>
  </si>
  <si>
    <t>Г. Сертолово, микрорайон Черная Речка, д. 11</t>
  </si>
  <si>
    <t>465163fa-d27f-4873-a808-93823a0a516e</t>
  </si>
  <si>
    <t>ПИР фасад</t>
  </si>
  <si>
    <t>Г. Сертолово, микрорайон Черная Речка, д. 12</t>
  </si>
  <si>
    <t>dd1a22c2-aabf-427c-867a-ec8e85282474</t>
  </si>
  <si>
    <t>подвал</t>
  </si>
  <si>
    <t>крыша</t>
  </si>
  <si>
    <t>ПИР крыши</t>
  </si>
  <si>
    <t>Г. Сертолово, микрорайон Черная Речка, д. 13</t>
  </si>
  <si>
    <t>81625a65-7ce8-4344-9445-5bb419e9137e</t>
  </si>
  <si>
    <t>фундамент</t>
  </si>
  <si>
    <t>Г. Сертолово, микрорайон Черная Речка, д. 14</t>
  </si>
  <si>
    <t>f1c11eac-2b7a-4b80-a664-599f60c1cea4</t>
  </si>
  <si>
    <t>Г. Сертолово, микрорайон Черная Речка, д. 15</t>
  </si>
  <si>
    <t>ca3606d1-1b0f-4e52-bac7-b0db317139d0</t>
  </si>
  <si>
    <t>Г. Сертолово, микрорайон Черная Речка, д. 2</t>
  </si>
  <si>
    <t>fb363c70-b992-41f3-9df2-67fbadf7125d</t>
  </si>
  <si>
    <t>ПИР фундамент</t>
  </si>
  <si>
    <t>Г. Сертолово, микрорайон Черная Речка, д. 3</t>
  </si>
  <si>
    <t>4db144c9-0d19-479c-84e8-46bf2f271e89</t>
  </si>
  <si>
    <t>ЭС</t>
  </si>
  <si>
    <t>ТС</t>
  </si>
  <si>
    <t>ПУ и УУ</t>
  </si>
  <si>
    <t>ХВС</t>
  </si>
  <si>
    <t>ГВС</t>
  </si>
  <si>
    <t>ПИР ТС</t>
  </si>
  <si>
    <t>Г. Сертолово, микрорайон Черная Речка, д. 4</t>
  </si>
  <si>
    <t>20e128c0-e947-4590-a6a8-441f0db1dfd1</t>
  </si>
  <si>
    <t>Г. Сертолово, микрорайон Черная Речка, д. 5</t>
  </si>
  <si>
    <t>955d7601-22a0-42c0-97b1-e108f0eb4660</t>
  </si>
  <si>
    <t>Г. Сертолово, микрорайон Черная Речка, д. 6</t>
  </si>
  <si>
    <t>d86e6008-7714-472f-9578-790d3955c9eb</t>
  </si>
  <si>
    <t>Г. Сертолово, микрорайон Черная Речка, д. 7</t>
  </si>
  <si>
    <t>4b4f7da5-380e-465c-a21a-993fdec7340f</t>
  </si>
  <si>
    <t>фасад</t>
  </si>
  <si>
    <t>Г. Сертолово, микрорайон Черная Речка, д. 8</t>
  </si>
  <si>
    <t>4aff7f87-ee13-4124-b2ae-1f782b44209b</t>
  </si>
  <si>
    <t>Г. Сертолово, микрорайон Черная Речка, д. 9</t>
  </si>
  <si>
    <t>fc4177f8-ad0a-4489-8d02-a4d1ff05bd99</t>
  </si>
  <si>
    <t>Г. Сертолово, микрорайон Сертолово-2, ул. Березовая, д. 11</t>
  </si>
  <si>
    <t>40337f09-8025-44dd-a699-061e18667a2c</t>
  </si>
  <si>
    <t>Г. Сертолово, микрорайон Сертолово-1, ул. Ветеранов, д. 5</t>
  </si>
  <si>
    <t>dde2560a-3abc-4cde-bfaa-2abe318ed92a</t>
  </si>
  <si>
    <t>Г. Сертолово, микрорайон Сертолово-1, ул. Ветеранов, д. 7</t>
  </si>
  <si>
    <t>9ff6f890-4ddb-45fd-ae5e-cd6e5f626958</t>
  </si>
  <si>
    <t>ПИР ЭС</t>
  </si>
  <si>
    <t>Г. Сертолово, микрорайон Сертолово-1, ул. Ветеранов, д. 9</t>
  </si>
  <si>
    <t>668e7a9b-8690-4b89-908f-60de74249a1b</t>
  </si>
  <si>
    <t>Г. Сертолово, микрорайон Сертолово-1, ул. Заречная, д. 11</t>
  </si>
  <si>
    <t>f9bfb88d-094a-4615-ba79-2a259ff8d896</t>
  </si>
  <si>
    <t>Г. Сертолово, микрорайон Сертолово-1, ул. Заречная, д. 11, корп. 2</t>
  </si>
  <si>
    <t>c6da5459-b3b3-4103-83ed-1d1a9047cf82</t>
  </si>
  <si>
    <t>Г. Сертолово, микрорайон Сертолово-1, ул. Заречная, д. 13</t>
  </si>
  <si>
    <t>0b153e34-1ea9-40ac-a488-86f67d518b73</t>
  </si>
  <si>
    <t>Г. Сертолово, микрорайон Сертолово-1, ул. Заречная, д. 15</t>
  </si>
  <si>
    <t>7cae80d7-2eda-4c3c-a373-81674fe495ae</t>
  </si>
  <si>
    <t>Г. Сертолово, микрорайон Сертолово-1, ул. Заречная, д. 17</t>
  </si>
  <si>
    <t>47b5b887-654e-47ce-bcaf-b51854140fb0</t>
  </si>
  <si>
    <t>Г. Сертолово, микрорайон Сертолово-1, ул. Заречная, д. 5</t>
  </si>
  <si>
    <t>328c03b1-9a63-45bd-a08d-76f8ed18a767</t>
  </si>
  <si>
    <t>Г. Сертолово, микрорайон Сертолово-1, ул. Заречная, д. 5, корп. 2</t>
  </si>
  <si>
    <t>a7237937-f878-4226-944c-3de7eb1ba848</t>
  </si>
  <si>
    <t>Г. Сертолово, микрорайон Сертолово-1, ул. Заречная, д. 7</t>
  </si>
  <si>
    <t>afb80697-47b5-4476-95ac-e56d401888ea</t>
  </si>
  <si>
    <t>Г. Сертолово, микрорайон Сертолово-1, ул. Заречная, д. 7, корп. 2</t>
  </si>
  <si>
    <t>3988d5a4-342a-4022-9555-756a372fb36b</t>
  </si>
  <si>
    <t>Г. Сертолово, микрорайон Сертолово-1, ул. Заречная, д. 9</t>
  </si>
  <si>
    <t>4e6dc054-573c-4b89-9b21-8b6c638647c9</t>
  </si>
  <si>
    <t>Г. Сертолово, микрорайон Сертолово-1, ул. Заречная, д. 9, корп. 2</t>
  </si>
  <si>
    <t>209bccef-2ee5-481d-92fc-c6e4a14db3ef</t>
  </si>
  <si>
    <t>Г. Сертолово, микрорайон Сертолово-1, ул. Индустриальная, д. 1</t>
  </si>
  <si>
    <t>4e37aa68-3975-48f3-8b94-1a801cbf6283</t>
  </si>
  <si>
    <t>Г. Сертолово, микрорайон Сертолово-1, ул. Кленовая, д. 5, корп. 1</t>
  </si>
  <si>
    <t>c9cbbb6a-d607-45f6-a53c-315f7bbd0c08</t>
  </si>
  <si>
    <t>Г. Сертолово, микрорайон Сертолово-1, ул. Кленовая, д. 5, корп. 4</t>
  </si>
  <si>
    <t>ff7fe90a-2913-41e4-adde-fc73af5b27b8</t>
  </si>
  <si>
    <t>Г. Сертолово, микрорайон Сертолово-1, ул. Ларина, д. 1</t>
  </si>
  <si>
    <t>0edd067b-6098-4dd9-a339-73f7ed1f8256</t>
  </si>
  <si>
    <t>Г. Сертолово, микрорайон Сертолово-1, ул. Ларина, д. 2</t>
  </si>
  <si>
    <t>1b9da70b-45f1-4d50-a070-f4f18315e6cf</t>
  </si>
  <si>
    <t>ПИР крыша</t>
  </si>
  <si>
    <t>Г. Сертолово, микрорайон Сертолово-1, ул. Ларина, д. 3а</t>
  </si>
  <si>
    <t>a90fe8a2-d3aa-49b3-9b8d-9dfd68205a6b</t>
  </si>
  <si>
    <t>Г. Сертолово, микрорайон Сертолово-1, ул. Ларина, д. 4</t>
  </si>
  <si>
    <t>ca0fd933-9000-4eeb-882e-91fc44e5d4fb</t>
  </si>
  <si>
    <t>Г. Сертолово, микрорайон Сертолово-1, ул. Ларина, д. 5</t>
  </si>
  <si>
    <t>c74ef5d5-ae8d-4158-80c9-b2796b08a012</t>
  </si>
  <si>
    <t>Г. Сертолово, микрорайон Сертолово-1, ул. Ларина, д. 6</t>
  </si>
  <si>
    <t>7b9770bd-b64a-4764-820c-085f6a18489c</t>
  </si>
  <si>
    <t>Г. Сертолово, микрорайон Сертолово-1, ул. Молодежная, д. 4</t>
  </si>
  <si>
    <t>0421181f-7cd0-41d2-903e-b85cab16290a</t>
  </si>
  <si>
    <t>Г. Сертолово, микрорайон Сертолово-1, ул. Молодежная, д. 6</t>
  </si>
  <si>
    <t>acd9fa4c-eec8-4f8b-a693-3d561940387e</t>
  </si>
  <si>
    <t>Г. Сертолово, микрорайон Сертолово-1, ул. Молодежная, д. 7</t>
  </si>
  <si>
    <t>347fc562-2feb-4bda-ac15-dcbc4fe5ae7e</t>
  </si>
  <si>
    <t>Г. Сертолово, микрорайон Сертолово-1, ул. Молодежная, д. 8, корп. 1</t>
  </si>
  <si>
    <t>8f8dd7a0-986b-4959-af4b-398b5dba8654</t>
  </si>
  <si>
    <t>ПИР подвал</t>
  </si>
  <si>
    <t>Г. Сертолово, микрорайон Сертолово-1, ул. Молодежная, д. 8, корп. 2</t>
  </si>
  <si>
    <t>c62ad9c9-7a49-4b68-b578-39ddbbea58f8</t>
  </si>
  <si>
    <t>Г. Сертолово, микрорайон Сертолово-1, ул. Молодцова, д. 10</t>
  </si>
  <si>
    <t>fdd5715b-0b38-4624-8f02-a54967830200</t>
  </si>
  <si>
    <t>Г. Сертолово, микрорайон Сертолово-1, ул. Молодцова, д. 11</t>
  </si>
  <si>
    <t>4fb6c195-7f6a-4a5d-896e-2c99bc4b1bc8</t>
  </si>
  <si>
    <t>Г. Сертолово, микрорайон Сертолово-1, ул. Молодцова, д. 12</t>
  </si>
  <si>
    <t>bcd74214-b047-488b-81fa-9228d9ff83dd</t>
  </si>
  <si>
    <t>Г. Сертолово, микрорайон Сертолово-1, ул. Молодцова, д. 13</t>
  </si>
  <si>
    <t>58121e2b-ab7b-4fc2-b124-255cfecb7108</t>
  </si>
  <si>
    <t>Г. Сертолово, микрорайон Сертолово-1, ул. Молодцова, д. 14</t>
  </si>
  <si>
    <t>56fad0d2-aa74-46b4-bec0-8620c3107b7c</t>
  </si>
  <si>
    <t>Г. Сертолово, микрорайон Сертолово-1, ул. Молодцова, д. 15, корп. 1</t>
  </si>
  <si>
    <t>f3290a66-3927-4f0a-8d76-d76ccb8cca24</t>
  </si>
  <si>
    <t>Г. Сертолово, микрорайон Сертолово-1, ул. Молодцова, д. 15, корп. 2</t>
  </si>
  <si>
    <t>edf6d74c-4afd-451f-b0b0-5be0023d815b</t>
  </si>
  <si>
    <t>Г. Сертолово, микрорайон Сертолово-1, ул. Молодцова, д. 16</t>
  </si>
  <si>
    <t>dd9619f1-739e-4efa-a00b-22617219a64c</t>
  </si>
  <si>
    <t>ССРО</t>
  </si>
  <si>
    <t>ПИР лифт</t>
  </si>
  <si>
    <t>лифт</t>
  </si>
  <si>
    <t>ТО лифт</t>
  </si>
  <si>
    <t>Г. Сертолово, микрорайон Сертолово-1, ул. Молодцова, д. 6</t>
  </si>
  <si>
    <t>74214462-5738-49b9-8023-6ce01a731b2c</t>
  </si>
  <si>
    <t>Г. Сертолово, микрорайон Сертолово-1, ул. Молодцова, д. 7</t>
  </si>
  <si>
    <t>1e7baf02-c72a-44ac-9659-9307437757db</t>
  </si>
  <si>
    <t>Г. Сертолово, микрорайон Сертолово-1, ул. Молодцова, д. 7, корп. 2</t>
  </si>
  <si>
    <t>f05f700a-7c97-4339-80ed-5fec11bb49bf</t>
  </si>
  <si>
    <t>Г. Сертолово, микрорайон Сертолово-1, ул. Молодцова, д. 9</t>
  </si>
  <si>
    <t>4c3c3379-d62a-456f-bd7c-91e7a02dc492</t>
  </si>
  <si>
    <t>Г. Сертолово, микрорайон Сертолово-1, ул. Парковая, д. 1</t>
  </si>
  <si>
    <t>cf81dcc1-8031-4b8b-8129-f369b176b8ff</t>
  </si>
  <si>
    <t>Г. Сертолово, микрорайон Сертолово-1, ул. Сосновая, д. 1</t>
  </si>
  <si>
    <t>27527b31-9f8a-4628-ab8d-8999398d1f68</t>
  </si>
  <si>
    <t>Г. Сертолово, микрорайон Сертолово-1, ул. Сосновая, д. 2</t>
  </si>
  <si>
    <t>477d5d98-5879-452c-b5c3-c841f16a7492</t>
  </si>
  <si>
    <t>Г. Сертолово, микрорайон Сертолово-1, ул. Сосновая, д. 4</t>
  </si>
  <si>
    <t>2db5e7d9-9004-4201-bbf1-9f029192e123</t>
  </si>
  <si>
    <t>Г. Сертолово, микрорайон Сертолово-1, ул. Центральная, д. 2</t>
  </si>
  <si>
    <t>a5643307-0bf4-4833-8c0e-c5c60d2ff73d</t>
  </si>
  <si>
    <t xml:space="preserve"> ЭС</t>
  </si>
  <si>
    <t>Г. Сертолово, микрорайон Сертолово-1, ул. Центральная, д. 4, корп. 1</t>
  </si>
  <si>
    <t>60040998-598a-4687-9304-87318c3cf26e</t>
  </si>
  <si>
    <t>Г. Сертолово, микрорайон Сертолово-1, ул. Центральная, д. 4, корп. 2</t>
  </si>
  <si>
    <t>b0d332c6-d197-425d-b737-02351765573f</t>
  </si>
  <si>
    <t>Г. Сертолово, микрорайон Сертолово-1, ул. Центральная, д. 6, корп. 1</t>
  </si>
  <si>
    <t>89ba7644-d25c-4347-a27c-e19cd336e7bf</t>
  </si>
  <si>
    <t>Г. Сертолово, микрорайон Сертолово-1, ул. Центральная, д. 6, корп. 2</t>
  </si>
  <si>
    <t>248d9ad0-b8d6-41c5-8f37-d094b25d6260</t>
  </si>
  <si>
    <t>Г. Сертолово, микрорайон Сертолово-1, ул. Центральная, д. 7, корп. 1</t>
  </si>
  <si>
    <t>530a9c8e-8049-4ce6-ab6b-3686f0655faa</t>
  </si>
  <si>
    <t>Г. Сертолово, микрорайон Сертолово-1, ул. Центральная, д. 7, корп. 2</t>
  </si>
  <si>
    <t>966d2548-0154-42d4-82a8-a2efd3b048df</t>
  </si>
  <si>
    <t>Г. Сертолово, микрорайон Сертолово-1, ул. Центральная, д. 8, корп. 1</t>
  </si>
  <si>
    <t>f2a3968d-6154-432f-9b0f-0929a57722e4</t>
  </si>
  <si>
    <t>Г. Сертолово, микрорайон Сертолово-1, ул. Центральная, д. 10, корп. 1</t>
  </si>
  <si>
    <t>815e7bbe-61db-4124-9fa7-2e00d0927e43</t>
  </si>
  <si>
    <t>Г. Сертолово, микрорайон Сертолово-1, ул. Центральная, д. 10, корп. 2</t>
  </si>
  <si>
    <t>fb512abd-c620-4295-98e2-1daf3221c73e</t>
  </si>
  <si>
    <t>Г. Сертолово, микрорайон Сертолово-1, ул. Школьная, д. 1</t>
  </si>
  <si>
    <t>882d04eb-e0e6-4dc8-bfb1-50120f9b9ef8</t>
  </si>
  <si>
    <t>Г. Сертолово, микрорайон Сертолово-1, ул. Школьная, д. 2, корп. 2</t>
  </si>
  <si>
    <t>da093fa0-6746-4985-bbec-98552bd0bc56</t>
  </si>
  <si>
    <t>Г. Сертолово, микрорайон Сертолово-1, ул. Школьная, д. 2, корп. 3</t>
  </si>
  <si>
    <t>9ef9d973-785f-4324-a3e6-6b231964b4e8</t>
  </si>
  <si>
    <t>Г. Сертолово, микрорайон Сертолово-1, ул. Школьная, д. 3</t>
  </si>
  <si>
    <t>3247ade7-c925-46c7-a5f1-ea034282bb90</t>
  </si>
  <si>
    <t>Г. Сертолово, микрорайон Сертолово-1, ул. Школьная, д. 5</t>
  </si>
  <si>
    <t>50c9674b-968e-4cb1-8d3a-dde911068287</t>
  </si>
  <si>
    <t>Г. Сертолово, микрорайон Сертолово-1, ул. Школьная, д. 6, корп. 1</t>
  </si>
  <si>
    <t>f2cd3df4-5142-4cbb-ba75-fd6acb3d849f</t>
  </si>
  <si>
    <t>Г. Сертолово, микрорайон Сертолово-1, ул. Школьная, д. 6, корп. 3</t>
  </si>
  <si>
    <t>7d2a55dc-4678-4559-8384-e00d7b01c883</t>
  </si>
  <si>
    <t>Г. Сертолово, микрорайон Сертолово-1, ш. Восточно-Выборгское, д. 1</t>
  </si>
  <si>
    <t>d334ce0e-a1b9-4d97-b8a5-738040f25bc0</t>
  </si>
  <si>
    <t>Г. Сертолово, микрорайон Сертолово-1, ш. Восточно-Выборгское, д. 11</t>
  </si>
  <si>
    <t>fc7c219a-9ec4-4972-a561-cdd8c2ce67f1</t>
  </si>
  <si>
    <t>Итого по МО Сертолово:</t>
  </si>
  <si>
    <t>Перечень сокращений:</t>
  </si>
  <si>
    <t xml:space="preserve">1. Крыша  - капитальный ремонт крыши
</t>
  </si>
  <si>
    <t>2. Подвал - капитальный ремонт подвального помещения</t>
  </si>
  <si>
    <t>3. Фасад - капитальный ремонт и/или утепление фасада</t>
  </si>
  <si>
    <t>4. ЭС-капитальный ремонт внутридомовых инженерных систем электроснабжения</t>
  </si>
  <si>
    <t>5. ТС  - капитальный ремонт внутридомовых инженерных систем теплоснабжения</t>
  </si>
  <si>
    <t>6. ХВС - капитальный ремонт внутридомовых инженерных систем холодного водоснабжения</t>
  </si>
  <si>
    <t>7. ГВС - капитальный ремонт внутридомовых инженерных систем горячего водоснабжения</t>
  </si>
  <si>
    <t>8. ВО - капитальный ремонт внутридомовых инженерных систем водоотведения</t>
  </si>
  <si>
    <t>9. Фундамент - капитальный ремонт фундамента</t>
  </si>
  <si>
    <t xml:space="preserve">10. ПУ и УУ -  установка коллективных (общедомовых) приборов учета потребления ресурсов, необходимых для предоставления коммунальных услуг, и/или узлов управления и регулирования потребления этих ресурсов 
</t>
  </si>
  <si>
    <t xml:space="preserve">11. Лифт - капитальный ремонт или замена лифтового оборудования, признанного непригодным для эксплуатации, ремонт лифтовых шахт, техническое освидетельствование
  </t>
  </si>
  <si>
    <t>12.ТО лифт- техническое освидетельствование лифтового оборудования</t>
  </si>
  <si>
    <t xml:space="preserve">13. ПИР - разработка проектной (сметной) документации
</t>
  </si>
  <si>
    <t>14. РО - способ формирования фонда капитального ремонта на счете  регионального оператора</t>
  </si>
  <si>
    <t>15. ССРО - способ формирования фонда капитального ремонта на специальном счете регионального оператора</t>
  </si>
  <si>
    <t>16. СС - способ формирования фонда капитального ремонта на специальном счете</t>
  </si>
  <si>
    <t xml:space="preserve">17. ОКН - объект культурного наследия </t>
  </si>
  <si>
    <t xml:space="preserve"> </t>
  </si>
  <si>
    <t>Плановая дата завершения работ</t>
  </si>
  <si>
    <r>
      <t xml:space="preserve">ПРИЛОЖЕНИЕ № 1
к постановлению                                                   администрации  МО Сертолово
 от " </t>
    </r>
    <r>
      <rPr>
        <u val="single"/>
        <sz val="22"/>
        <rFont val="Times New Roman"/>
        <family val="1"/>
      </rPr>
      <t>23</t>
    </r>
    <r>
      <rPr>
        <sz val="22"/>
        <rFont val="Times New Roman"/>
        <family val="1"/>
      </rPr>
      <t>"</t>
    </r>
    <r>
      <rPr>
        <u val="single"/>
        <sz val="22"/>
        <rFont val="Times New Roman"/>
        <family val="1"/>
      </rPr>
      <t>октября</t>
    </r>
    <r>
      <rPr>
        <sz val="22"/>
        <rFont val="Times New Roman"/>
        <family val="1"/>
      </rPr>
      <t>2023 г. №</t>
    </r>
    <r>
      <rPr>
        <u val="single"/>
        <sz val="22"/>
        <rFont val="Times New Roman"/>
        <family val="1"/>
      </rPr>
      <t>1113</t>
    </r>
    <r>
      <rPr>
        <sz val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</si>
</sst>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" fontId="50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 wrapText="1"/>
    </xf>
    <xf numFmtId="4" fontId="5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7" fillId="0" borderId="0" xfId="52" applyFont="1" applyFill="1" applyBorder="1" applyAlignment="1">
      <alignment horizontal="left" vertical="top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52" applyFont="1" applyFill="1" applyBorder="1" applyAlignment="1">
      <alignment horizontal="left" vertical="top" wrapText="1"/>
      <protection/>
    </xf>
    <xf numFmtId="0" fontId="55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4" fontId="5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4" fontId="51" fillId="0" borderId="14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1"/>
  <sheetViews>
    <sheetView tabSelected="1" view="pageBreakPreview" zoomScale="60" zoomScalePageLayoutView="0" workbookViewId="0" topLeftCell="A1">
      <selection activeCell="J1" sqref="J1:O3"/>
    </sheetView>
  </sheetViews>
  <sheetFormatPr defaultColWidth="9.140625" defaultRowHeight="30" customHeight="1"/>
  <cols>
    <col min="1" max="1" width="9.28125" style="1" customWidth="1"/>
    <col min="2" max="2" width="13.57421875" style="1" customWidth="1"/>
    <col min="3" max="3" width="21.8515625" style="2" customWidth="1"/>
    <col min="4" max="4" width="38.140625" style="2" customWidth="1"/>
    <col min="5" max="5" width="36.421875" style="2" customWidth="1"/>
    <col min="6" max="6" width="29.28125" style="3" customWidth="1"/>
    <col min="7" max="7" width="9.8515625" style="1" customWidth="1"/>
    <col min="8" max="8" width="17.421875" style="3" customWidth="1"/>
    <col min="9" max="9" width="17.7109375" style="4" hidden="1" customWidth="1"/>
    <col min="10" max="10" width="17.7109375" style="8" customWidth="1"/>
    <col min="11" max="11" width="19.8515625" style="8" customWidth="1"/>
    <col min="12" max="12" width="16.7109375" style="9" hidden="1" customWidth="1"/>
    <col min="13" max="13" width="13.00390625" style="10" customWidth="1"/>
    <col min="14" max="14" width="17.57421875" style="10" customWidth="1"/>
    <col min="15" max="15" width="8.421875" style="2" customWidth="1"/>
    <col min="16" max="16" width="13.140625" style="5" hidden="1" customWidth="1"/>
    <col min="17" max="17" width="33.57421875" style="6" hidden="1" customWidth="1"/>
    <col min="18" max="18" width="34.57421875" style="6" hidden="1" customWidth="1"/>
    <col min="19" max="19" width="14.421875" style="7" bestFit="1" customWidth="1"/>
    <col min="20" max="16384" width="9.140625" style="7" customWidth="1"/>
  </cols>
  <sheetData>
    <row r="1" spans="10:15" ht="81.75" customHeight="1">
      <c r="J1" s="78" t="s">
        <v>222</v>
      </c>
      <c r="K1" s="78"/>
      <c r="L1" s="78"/>
      <c r="M1" s="78"/>
      <c r="N1" s="78"/>
      <c r="O1" s="78"/>
    </row>
    <row r="2" spans="10:15" ht="56.25" customHeight="1">
      <c r="J2" s="78"/>
      <c r="K2" s="78"/>
      <c r="L2" s="78"/>
      <c r="M2" s="78"/>
      <c r="N2" s="78"/>
      <c r="O2" s="78"/>
    </row>
    <row r="3" spans="10:15" ht="56.25" customHeight="1">
      <c r="J3" s="78"/>
      <c r="K3" s="78"/>
      <c r="L3" s="78"/>
      <c r="M3" s="78"/>
      <c r="N3" s="78"/>
      <c r="O3" s="78"/>
    </row>
    <row r="5" spans="1:15" ht="63.7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9" s="13" customFormat="1" ht="40.5" customHeight="1">
      <c r="A6" s="80" t="s">
        <v>1</v>
      </c>
      <c r="B6" s="76" t="s">
        <v>2</v>
      </c>
      <c r="C6" s="76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83" t="s">
        <v>9</v>
      </c>
      <c r="J6" s="84"/>
      <c r="K6" s="84"/>
      <c r="L6" s="84"/>
      <c r="M6" s="85"/>
      <c r="N6" s="86" t="s">
        <v>10</v>
      </c>
      <c r="O6" s="76" t="s">
        <v>11</v>
      </c>
      <c r="P6" s="11"/>
      <c r="Q6" s="12"/>
      <c r="R6" s="12"/>
      <c r="S6" s="76" t="s">
        <v>221</v>
      </c>
    </row>
    <row r="7" spans="1:19" s="20" customFormat="1" ht="84" customHeight="1">
      <c r="A7" s="81"/>
      <c r="B7" s="77"/>
      <c r="C7" s="77"/>
      <c r="D7" s="77"/>
      <c r="E7" s="77"/>
      <c r="F7" s="77"/>
      <c r="G7" s="77"/>
      <c r="H7" s="77"/>
      <c r="I7" s="14" t="s">
        <v>12</v>
      </c>
      <c r="J7" s="15" t="s">
        <v>12</v>
      </c>
      <c r="K7" s="16" t="s">
        <v>13</v>
      </c>
      <c r="L7" s="17" t="s">
        <v>13</v>
      </c>
      <c r="M7" s="16" t="s">
        <v>14</v>
      </c>
      <c r="N7" s="87"/>
      <c r="O7" s="77"/>
      <c r="P7" s="18"/>
      <c r="Q7" s="19"/>
      <c r="R7" s="19"/>
      <c r="S7" s="77"/>
    </row>
    <row r="8" spans="1:19" s="26" customFormat="1" ht="21.75" customHeight="1">
      <c r="A8" s="21">
        <v>1</v>
      </c>
      <c r="B8" s="21">
        <v>2</v>
      </c>
      <c r="C8" s="22">
        <v>3</v>
      </c>
      <c r="D8" s="22">
        <v>4</v>
      </c>
      <c r="E8" s="22">
        <v>5</v>
      </c>
      <c r="F8" s="22">
        <v>6</v>
      </c>
      <c r="G8" s="21">
        <v>7</v>
      </c>
      <c r="H8" s="22">
        <v>8</v>
      </c>
      <c r="I8" s="23">
        <v>9</v>
      </c>
      <c r="J8" s="23">
        <v>9</v>
      </c>
      <c r="K8" s="23">
        <v>10</v>
      </c>
      <c r="L8" s="24">
        <v>10</v>
      </c>
      <c r="M8" s="24">
        <v>11</v>
      </c>
      <c r="N8" s="24">
        <v>12</v>
      </c>
      <c r="O8" s="22">
        <v>13</v>
      </c>
      <c r="P8" s="25"/>
      <c r="S8" s="21">
        <v>14</v>
      </c>
    </row>
    <row r="9" spans="1:19" s="6" customFormat="1" ht="60.75" customHeight="1">
      <c r="A9" s="27">
        <v>1</v>
      </c>
      <c r="B9" s="27">
        <v>2024</v>
      </c>
      <c r="C9" s="28" t="s">
        <v>15</v>
      </c>
      <c r="D9" s="29" t="s">
        <v>16</v>
      </c>
      <c r="E9" s="28" t="s">
        <v>17</v>
      </c>
      <c r="F9" s="30" t="s">
        <v>18</v>
      </c>
      <c r="G9" s="31" t="s">
        <v>19</v>
      </c>
      <c r="H9" s="30" t="s">
        <v>20</v>
      </c>
      <c r="I9" s="32">
        <v>1420820.0082732</v>
      </c>
      <c r="J9" s="33">
        <f aca="true" t="shared" si="0" ref="J9:J28">IF(P9&gt;0,P9,L9)</f>
        <v>1420820.0082732</v>
      </c>
      <c r="K9" s="33">
        <f aca="true" t="shared" si="1" ref="K9:K28">IF(P9&gt;0,P9,L9)</f>
        <v>1420820.0082732</v>
      </c>
      <c r="L9" s="34">
        <f aca="true" t="shared" si="2" ref="L9:L72">I9</f>
        <v>1420820.0082732</v>
      </c>
      <c r="M9" s="34"/>
      <c r="N9" s="34">
        <f>J9*0.0214</f>
        <v>30405.548177046476</v>
      </c>
      <c r="O9" s="28"/>
      <c r="S9" s="75">
        <v>46021</v>
      </c>
    </row>
    <row r="10" spans="1:28" s="6" customFormat="1" ht="60.75" customHeight="1">
      <c r="A10" s="27">
        <f>A9+1</f>
        <v>2</v>
      </c>
      <c r="B10" s="27">
        <v>2025</v>
      </c>
      <c r="C10" s="28" t="s">
        <v>15</v>
      </c>
      <c r="D10" s="29" t="s">
        <v>16</v>
      </c>
      <c r="E10" s="28" t="s">
        <v>21</v>
      </c>
      <c r="F10" s="30" t="s">
        <v>22</v>
      </c>
      <c r="G10" s="31" t="s">
        <v>19</v>
      </c>
      <c r="H10" s="30" t="s">
        <v>23</v>
      </c>
      <c r="I10" s="32">
        <v>485301</v>
      </c>
      <c r="J10" s="33">
        <f t="shared" si="0"/>
        <v>194120.4</v>
      </c>
      <c r="K10" s="33">
        <f t="shared" si="1"/>
        <v>194120.4</v>
      </c>
      <c r="L10" s="34">
        <f t="shared" si="2"/>
        <v>485301</v>
      </c>
      <c r="M10" s="34"/>
      <c r="N10" s="34"/>
      <c r="O10" s="28"/>
      <c r="P10" s="35">
        <f>L10/2.5</f>
        <v>194120.4</v>
      </c>
      <c r="S10" s="75">
        <v>46021</v>
      </c>
      <c r="AB10" s="6" t="s">
        <v>220</v>
      </c>
    </row>
    <row r="11" spans="1:19" s="6" customFormat="1" ht="60.75" customHeight="1">
      <c r="A11" s="27">
        <f aca="true" t="shared" si="3" ref="A11:A74">A10+1</f>
        <v>3</v>
      </c>
      <c r="B11" s="27">
        <v>2025</v>
      </c>
      <c r="C11" s="28" t="s">
        <v>15</v>
      </c>
      <c r="D11" s="29" t="s">
        <v>16</v>
      </c>
      <c r="E11" s="28" t="s">
        <v>21</v>
      </c>
      <c r="F11" s="30" t="s">
        <v>22</v>
      </c>
      <c r="G11" s="31" t="s">
        <v>19</v>
      </c>
      <c r="H11" s="30" t="s">
        <v>24</v>
      </c>
      <c r="I11" s="32">
        <v>479454</v>
      </c>
      <c r="J11" s="33">
        <f t="shared" si="0"/>
        <v>191781.6</v>
      </c>
      <c r="K11" s="33">
        <f t="shared" si="1"/>
        <v>191781.6</v>
      </c>
      <c r="L11" s="34">
        <f t="shared" si="2"/>
        <v>479454</v>
      </c>
      <c r="M11" s="34"/>
      <c r="N11" s="34"/>
      <c r="O11" s="28"/>
      <c r="P11" s="35">
        <f>L11/2.5</f>
        <v>191781.6</v>
      </c>
      <c r="S11" s="75">
        <v>46021</v>
      </c>
    </row>
    <row r="12" spans="1:19" s="6" customFormat="1" ht="60.75" customHeight="1">
      <c r="A12" s="27">
        <f t="shared" si="3"/>
        <v>4</v>
      </c>
      <c r="B12" s="27">
        <v>2025</v>
      </c>
      <c r="C12" s="28" t="s">
        <v>15</v>
      </c>
      <c r="D12" s="29" t="s">
        <v>16</v>
      </c>
      <c r="E12" s="28" t="s">
        <v>21</v>
      </c>
      <c r="F12" s="30" t="s">
        <v>22</v>
      </c>
      <c r="G12" s="31" t="s">
        <v>19</v>
      </c>
      <c r="H12" s="30" t="s">
        <v>25</v>
      </c>
      <c r="I12" s="32">
        <v>485301</v>
      </c>
      <c r="J12" s="33">
        <f t="shared" si="0"/>
        <v>194120.4</v>
      </c>
      <c r="K12" s="33">
        <f t="shared" si="1"/>
        <v>194120.4</v>
      </c>
      <c r="L12" s="34">
        <f t="shared" si="2"/>
        <v>485301</v>
      </c>
      <c r="M12" s="34"/>
      <c r="N12" s="34"/>
      <c r="O12" s="28"/>
      <c r="P12" s="35">
        <f>L12/2.5</f>
        <v>194120.4</v>
      </c>
      <c r="S12" s="75">
        <v>46021</v>
      </c>
    </row>
    <row r="13" spans="1:19" s="6" customFormat="1" ht="60.75" customHeight="1">
      <c r="A13" s="27">
        <f t="shared" si="3"/>
        <v>5</v>
      </c>
      <c r="B13" s="27">
        <v>2025</v>
      </c>
      <c r="C13" s="28" t="s">
        <v>15</v>
      </c>
      <c r="D13" s="29" t="s">
        <v>16</v>
      </c>
      <c r="E13" s="28" t="s">
        <v>26</v>
      </c>
      <c r="F13" s="30" t="s">
        <v>27</v>
      </c>
      <c r="G13" s="31" t="s">
        <v>19</v>
      </c>
      <c r="H13" s="30" t="s">
        <v>28</v>
      </c>
      <c r="I13" s="32">
        <v>3305696</v>
      </c>
      <c r="J13" s="33">
        <f t="shared" si="0"/>
        <v>1322278.4</v>
      </c>
      <c r="K13" s="33">
        <f t="shared" si="1"/>
        <v>1322278.4</v>
      </c>
      <c r="L13" s="34">
        <f t="shared" si="2"/>
        <v>3305696</v>
      </c>
      <c r="M13" s="34"/>
      <c r="N13" s="34"/>
      <c r="O13" s="28"/>
      <c r="P13" s="35">
        <f>L13/2.5</f>
        <v>1322278.4</v>
      </c>
      <c r="S13" s="75">
        <v>46021</v>
      </c>
    </row>
    <row r="14" spans="1:19" s="6" customFormat="1" ht="60.75" customHeight="1">
      <c r="A14" s="27">
        <f t="shared" si="3"/>
        <v>6</v>
      </c>
      <c r="B14" s="27">
        <v>2024</v>
      </c>
      <c r="C14" s="28" t="s">
        <v>15</v>
      </c>
      <c r="D14" s="29" t="s">
        <v>16</v>
      </c>
      <c r="E14" s="28" t="s">
        <v>29</v>
      </c>
      <c r="F14" s="30" t="s">
        <v>30</v>
      </c>
      <c r="G14" s="31" t="s">
        <v>19</v>
      </c>
      <c r="H14" s="30" t="s">
        <v>31</v>
      </c>
      <c r="I14" s="32">
        <v>10415476.0738476</v>
      </c>
      <c r="J14" s="33">
        <f t="shared" si="0"/>
        <v>10415476.0738476</v>
      </c>
      <c r="K14" s="33">
        <f t="shared" si="1"/>
        <v>10415476.0738476</v>
      </c>
      <c r="L14" s="34">
        <f t="shared" si="2"/>
        <v>10415476.0738476</v>
      </c>
      <c r="M14" s="34"/>
      <c r="N14" s="34">
        <f aca="true" t="shared" si="4" ref="N14:N21">J14*0.0214</f>
        <v>222891.1879803386</v>
      </c>
      <c r="O14" s="28"/>
      <c r="S14" s="75">
        <v>46021</v>
      </c>
    </row>
    <row r="15" spans="1:19" s="6" customFormat="1" ht="60.75" customHeight="1">
      <c r="A15" s="27">
        <f t="shared" si="3"/>
        <v>7</v>
      </c>
      <c r="B15" s="27">
        <v>2023</v>
      </c>
      <c r="C15" s="28" t="s">
        <v>15</v>
      </c>
      <c r="D15" s="29" t="s">
        <v>16</v>
      </c>
      <c r="E15" s="28" t="s">
        <v>29</v>
      </c>
      <c r="F15" s="30" t="s">
        <v>30</v>
      </c>
      <c r="G15" s="31" t="s">
        <v>19</v>
      </c>
      <c r="H15" s="30" t="s">
        <v>32</v>
      </c>
      <c r="I15" s="32"/>
      <c r="J15" s="33">
        <v>11002050</v>
      </c>
      <c r="K15" s="33">
        <v>11002050</v>
      </c>
      <c r="L15" s="34"/>
      <c r="M15" s="34"/>
      <c r="N15" s="34">
        <v>235443.87</v>
      </c>
      <c r="O15" s="28"/>
      <c r="S15" s="75">
        <v>46021</v>
      </c>
    </row>
    <row r="16" spans="1:19" s="6" customFormat="1" ht="60.75" customHeight="1">
      <c r="A16" s="27">
        <f t="shared" si="3"/>
        <v>8</v>
      </c>
      <c r="B16" s="27">
        <v>2023</v>
      </c>
      <c r="C16" s="28" t="s">
        <v>15</v>
      </c>
      <c r="D16" s="29" t="s">
        <v>16</v>
      </c>
      <c r="E16" s="28" t="s">
        <v>29</v>
      </c>
      <c r="F16" s="30" t="s">
        <v>30</v>
      </c>
      <c r="G16" s="31" t="s">
        <v>19</v>
      </c>
      <c r="H16" s="30" t="s">
        <v>33</v>
      </c>
      <c r="I16" s="32"/>
      <c r="J16" s="33">
        <v>450223.27</v>
      </c>
      <c r="K16" s="33">
        <v>450223.27</v>
      </c>
      <c r="L16" s="34"/>
      <c r="M16" s="34"/>
      <c r="N16" s="34"/>
      <c r="O16" s="28"/>
      <c r="S16" s="75">
        <v>46021</v>
      </c>
    </row>
    <row r="17" spans="1:19" s="6" customFormat="1" ht="60.75" customHeight="1">
      <c r="A17" s="27">
        <f t="shared" si="3"/>
        <v>9</v>
      </c>
      <c r="B17" s="27">
        <v>2024</v>
      </c>
      <c r="C17" s="28" t="s">
        <v>15</v>
      </c>
      <c r="D17" s="29" t="s">
        <v>16</v>
      </c>
      <c r="E17" s="28" t="s">
        <v>34</v>
      </c>
      <c r="F17" s="30" t="s">
        <v>35</v>
      </c>
      <c r="G17" s="31" t="s">
        <v>19</v>
      </c>
      <c r="H17" s="30" t="s">
        <v>31</v>
      </c>
      <c r="I17" s="32">
        <v>7381154.512069198</v>
      </c>
      <c r="J17" s="33">
        <f t="shared" si="0"/>
        <v>7381154.512069198</v>
      </c>
      <c r="K17" s="33">
        <f t="shared" si="1"/>
        <v>7381154.512069198</v>
      </c>
      <c r="L17" s="34">
        <f t="shared" si="2"/>
        <v>7381154.512069198</v>
      </c>
      <c r="M17" s="34"/>
      <c r="N17" s="34">
        <f t="shared" si="4"/>
        <v>157956.70655828083</v>
      </c>
      <c r="O17" s="28"/>
      <c r="S17" s="75">
        <v>46021</v>
      </c>
    </row>
    <row r="18" spans="1:19" s="6" customFormat="1" ht="60.75" customHeight="1">
      <c r="A18" s="27">
        <f t="shared" si="3"/>
        <v>10</v>
      </c>
      <c r="B18" s="27">
        <v>2024</v>
      </c>
      <c r="C18" s="28" t="s">
        <v>15</v>
      </c>
      <c r="D18" s="29" t="s">
        <v>16</v>
      </c>
      <c r="E18" s="28" t="s">
        <v>34</v>
      </c>
      <c r="F18" s="30" t="s">
        <v>35</v>
      </c>
      <c r="G18" s="31" t="s">
        <v>19</v>
      </c>
      <c r="H18" s="30" t="s">
        <v>36</v>
      </c>
      <c r="I18" s="32">
        <v>3652693.8468959997</v>
      </c>
      <c r="J18" s="33">
        <f t="shared" si="0"/>
        <v>3652693.8468959997</v>
      </c>
      <c r="K18" s="33">
        <f t="shared" si="1"/>
        <v>3652693.8468959997</v>
      </c>
      <c r="L18" s="34">
        <f t="shared" si="2"/>
        <v>3652693.8468959997</v>
      </c>
      <c r="M18" s="34"/>
      <c r="N18" s="34">
        <f t="shared" si="4"/>
        <v>78167.6483235744</v>
      </c>
      <c r="O18" s="28"/>
      <c r="S18" s="75">
        <v>46021</v>
      </c>
    </row>
    <row r="19" spans="1:19" s="6" customFormat="1" ht="60.75" customHeight="1">
      <c r="A19" s="27">
        <f t="shared" si="3"/>
        <v>11</v>
      </c>
      <c r="B19" s="27">
        <v>2025</v>
      </c>
      <c r="C19" s="28" t="s">
        <v>15</v>
      </c>
      <c r="D19" s="29" t="s">
        <v>16</v>
      </c>
      <c r="E19" s="28" t="s">
        <v>37</v>
      </c>
      <c r="F19" s="30" t="s">
        <v>38</v>
      </c>
      <c r="G19" s="31" t="s">
        <v>19</v>
      </c>
      <c r="H19" s="30" t="s">
        <v>32</v>
      </c>
      <c r="I19" s="32">
        <v>4504932.735729503</v>
      </c>
      <c r="J19" s="33">
        <f t="shared" si="0"/>
        <v>1801973.0942918013</v>
      </c>
      <c r="K19" s="33">
        <f t="shared" si="1"/>
        <v>1801973.0942918013</v>
      </c>
      <c r="L19" s="34">
        <f t="shared" si="2"/>
        <v>4504932.735729503</v>
      </c>
      <c r="M19" s="34"/>
      <c r="N19" s="34">
        <f t="shared" si="4"/>
        <v>38562.224217844545</v>
      </c>
      <c r="O19" s="28"/>
      <c r="P19" s="35">
        <f>L19/2.5</f>
        <v>1801973.0942918013</v>
      </c>
      <c r="S19" s="75">
        <v>46021</v>
      </c>
    </row>
    <row r="20" spans="1:19" s="6" customFormat="1" ht="60.75" customHeight="1">
      <c r="A20" s="27">
        <f t="shared" si="3"/>
        <v>12</v>
      </c>
      <c r="B20" s="27">
        <v>2025</v>
      </c>
      <c r="C20" s="28" t="s">
        <v>15</v>
      </c>
      <c r="D20" s="29" t="s">
        <v>16</v>
      </c>
      <c r="E20" s="28" t="s">
        <v>39</v>
      </c>
      <c r="F20" s="30" t="s">
        <v>40</v>
      </c>
      <c r="G20" s="31" t="s">
        <v>19</v>
      </c>
      <c r="H20" s="30" t="s">
        <v>32</v>
      </c>
      <c r="I20" s="32">
        <v>4660047.394875808</v>
      </c>
      <c r="J20" s="33">
        <f t="shared" si="0"/>
        <v>1864018.9579503231</v>
      </c>
      <c r="K20" s="33">
        <f t="shared" si="1"/>
        <v>1864018.9579503231</v>
      </c>
      <c r="L20" s="34">
        <f t="shared" si="2"/>
        <v>4660047.394875808</v>
      </c>
      <c r="M20" s="34"/>
      <c r="N20" s="34">
        <f t="shared" si="4"/>
        <v>39890.00570013691</v>
      </c>
      <c r="O20" s="28"/>
      <c r="P20" s="35">
        <f>L20/2.5</f>
        <v>1864018.9579503231</v>
      </c>
      <c r="S20" s="75">
        <v>46021</v>
      </c>
    </row>
    <row r="21" spans="1:19" s="6" customFormat="1" ht="60.75" customHeight="1">
      <c r="A21" s="27">
        <f t="shared" si="3"/>
        <v>13</v>
      </c>
      <c r="B21" s="27">
        <v>2024</v>
      </c>
      <c r="C21" s="28" t="s">
        <v>15</v>
      </c>
      <c r="D21" s="29" t="s">
        <v>16</v>
      </c>
      <c r="E21" s="28" t="s">
        <v>41</v>
      </c>
      <c r="F21" s="30" t="s">
        <v>42</v>
      </c>
      <c r="G21" s="31" t="s">
        <v>19</v>
      </c>
      <c r="H21" s="30" t="s">
        <v>36</v>
      </c>
      <c r="I21" s="32">
        <v>4660047.394875808</v>
      </c>
      <c r="J21" s="33">
        <v>5350968</v>
      </c>
      <c r="K21" s="33">
        <v>5350968</v>
      </c>
      <c r="L21" s="34">
        <f t="shared" si="2"/>
        <v>4660047.394875808</v>
      </c>
      <c r="M21" s="34"/>
      <c r="N21" s="34">
        <f t="shared" si="4"/>
        <v>114510.71519999999</v>
      </c>
      <c r="O21" s="28"/>
      <c r="S21" s="75">
        <v>46021</v>
      </c>
    </row>
    <row r="22" spans="1:19" s="6" customFormat="1" ht="60.75" customHeight="1">
      <c r="A22" s="27">
        <f t="shared" si="3"/>
        <v>14</v>
      </c>
      <c r="B22" s="27">
        <v>2024</v>
      </c>
      <c r="C22" s="28" t="s">
        <v>15</v>
      </c>
      <c r="D22" s="29" t="s">
        <v>16</v>
      </c>
      <c r="E22" s="28" t="s">
        <v>41</v>
      </c>
      <c r="F22" s="30" t="s">
        <v>42</v>
      </c>
      <c r="G22" s="31" t="s">
        <v>19</v>
      </c>
      <c r="H22" s="30" t="s">
        <v>43</v>
      </c>
      <c r="I22" s="32">
        <v>1043392</v>
      </c>
      <c r="J22" s="33">
        <v>1089972</v>
      </c>
      <c r="K22" s="33">
        <v>1089972</v>
      </c>
      <c r="L22" s="34">
        <f t="shared" si="2"/>
        <v>1043392</v>
      </c>
      <c r="M22" s="34"/>
      <c r="N22" s="34"/>
      <c r="O22" s="28"/>
      <c r="S22" s="75">
        <v>46021</v>
      </c>
    </row>
    <row r="23" spans="1:19" s="6" customFormat="1" ht="60.75" customHeight="1">
      <c r="A23" s="27">
        <f t="shared" si="3"/>
        <v>15</v>
      </c>
      <c r="B23" s="27">
        <v>2024</v>
      </c>
      <c r="C23" s="28" t="s">
        <v>15</v>
      </c>
      <c r="D23" s="29" t="s">
        <v>16</v>
      </c>
      <c r="E23" s="28" t="s">
        <v>44</v>
      </c>
      <c r="F23" s="30" t="s">
        <v>45</v>
      </c>
      <c r="G23" s="31" t="s">
        <v>19</v>
      </c>
      <c r="H23" s="30" t="s">
        <v>46</v>
      </c>
      <c r="I23" s="32">
        <v>2097383.6497549964</v>
      </c>
      <c r="J23" s="33">
        <f t="shared" si="0"/>
        <v>2097383.6497549964</v>
      </c>
      <c r="K23" s="33">
        <f t="shared" si="1"/>
        <v>2097383.6497549964</v>
      </c>
      <c r="L23" s="34">
        <f t="shared" si="2"/>
        <v>2097383.6497549964</v>
      </c>
      <c r="M23" s="34"/>
      <c r="N23" s="34">
        <f aca="true" t="shared" si="5" ref="N23:N29">J23*0.0214</f>
        <v>44884.01010475692</v>
      </c>
      <c r="O23" s="28"/>
      <c r="S23" s="75">
        <v>46021</v>
      </c>
    </row>
    <row r="24" spans="1:19" s="6" customFormat="1" ht="60.75" customHeight="1">
      <c r="A24" s="27">
        <f t="shared" si="3"/>
        <v>16</v>
      </c>
      <c r="B24" s="27">
        <v>2024</v>
      </c>
      <c r="C24" s="28" t="s">
        <v>15</v>
      </c>
      <c r="D24" s="29" t="s">
        <v>16</v>
      </c>
      <c r="E24" s="28" t="s">
        <v>44</v>
      </c>
      <c r="F24" s="30" t="s">
        <v>45</v>
      </c>
      <c r="G24" s="31" t="s">
        <v>19</v>
      </c>
      <c r="H24" s="30" t="s">
        <v>47</v>
      </c>
      <c r="I24" s="32">
        <v>11142318</v>
      </c>
      <c r="J24" s="33">
        <v>13870119</v>
      </c>
      <c r="K24" s="33">
        <v>13870119</v>
      </c>
      <c r="L24" s="34">
        <f t="shared" si="2"/>
        <v>11142318</v>
      </c>
      <c r="M24" s="34"/>
      <c r="N24" s="34">
        <f t="shared" si="5"/>
        <v>296820.5466</v>
      </c>
      <c r="O24" s="28"/>
      <c r="S24" s="75">
        <v>46021</v>
      </c>
    </row>
    <row r="25" spans="1:19" s="6" customFormat="1" ht="60.75" customHeight="1">
      <c r="A25" s="27">
        <f t="shared" si="3"/>
        <v>17</v>
      </c>
      <c r="B25" s="27">
        <v>2024</v>
      </c>
      <c r="C25" s="28" t="s">
        <v>15</v>
      </c>
      <c r="D25" s="29" t="s">
        <v>16</v>
      </c>
      <c r="E25" s="28" t="s">
        <v>44</v>
      </c>
      <c r="F25" s="30" t="s">
        <v>45</v>
      </c>
      <c r="G25" s="31" t="s">
        <v>19</v>
      </c>
      <c r="H25" s="30" t="s">
        <v>48</v>
      </c>
      <c r="I25" s="32">
        <v>478826</v>
      </c>
      <c r="J25" s="33">
        <v>660097</v>
      </c>
      <c r="K25" s="33">
        <v>660097</v>
      </c>
      <c r="L25" s="34">
        <f t="shared" si="2"/>
        <v>478826</v>
      </c>
      <c r="M25" s="34"/>
      <c r="N25" s="34">
        <f t="shared" si="5"/>
        <v>14126.075799999999</v>
      </c>
      <c r="O25" s="28"/>
      <c r="S25" s="75">
        <v>46021</v>
      </c>
    </row>
    <row r="26" spans="1:19" s="6" customFormat="1" ht="60.75" customHeight="1">
      <c r="A26" s="27">
        <f t="shared" si="3"/>
        <v>18</v>
      </c>
      <c r="B26" s="27">
        <v>2024</v>
      </c>
      <c r="C26" s="28" t="s">
        <v>15</v>
      </c>
      <c r="D26" s="29" t="s">
        <v>16</v>
      </c>
      <c r="E26" s="28" t="s">
        <v>44</v>
      </c>
      <c r="F26" s="30" t="s">
        <v>45</v>
      </c>
      <c r="G26" s="31" t="s">
        <v>19</v>
      </c>
      <c r="H26" s="30" t="s">
        <v>49</v>
      </c>
      <c r="I26" s="32">
        <v>1098763.733388</v>
      </c>
      <c r="J26" s="33">
        <f t="shared" si="0"/>
        <v>1098763.733388</v>
      </c>
      <c r="K26" s="33">
        <f t="shared" si="1"/>
        <v>1098763.733388</v>
      </c>
      <c r="L26" s="34">
        <f t="shared" si="2"/>
        <v>1098763.733388</v>
      </c>
      <c r="M26" s="34"/>
      <c r="N26" s="34">
        <f t="shared" si="5"/>
        <v>23513.543894503196</v>
      </c>
      <c r="O26" s="28"/>
      <c r="S26" s="75">
        <v>46021</v>
      </c>
    </row>
    <row r="27" spans="1:19" s="6" customFormat="1" ht="60.75" customHeight="1">
      <c r="A27" s="27">
        <f t="shared" si="3"/>
        <v>19</v>
      </c>
      <c r="B27" s="27">
        <v>2024</v>
      </c>
      <c r="C27" s="28" t="s">
        <v>15</v>
      </c>
      <c r="D27" s="29" t="s">
        <v>16</v>
      </c>
      <c r="E27" s="28" t="s">
        <v>44</v>
      </c>
      <c r="F27" s="30" t="s">
        <v>45</v>
      </c>
      <c r="G27" s="31" t="s">
        <v>19</v>
      </c>
      <c r="H27" s="30" t="s">
        <v>50</v>
      </c>
      <c r="I27" s="32">
        <v>2669160</v>
      </c>
      <c r="J27" s="33">
        <v>3289500</v>
      </c>
      <c r="K27" s="33">
        <v>3289500</v>
      </c>
      <c r="L27" s="34">
        <f t="shared" si="2"/>
        <v>2669160</v>
      </c>
      <c r="M27" s="34"/>
      <c r="N27" s="34">
        <f t="shared" si="5"/>
        <v>70395.3</v>
      </c>
      <c r="O27" s="28"/>
      <c r="S27" s="75">
        <v>46021</v>
      </c>
    </row>
    <row r="28" spans="1:19" s="6" customFormat="1" ht="60.75" customHeight="1">
      <c r="A28" s="27">
        <f t="shared" si="3"/>
        <v>20</v>
      </c>
      <c r="B28" s="27">
        <v>2024</v>
      </c>
      <c r="C28" s="28" t="s">
        <v>15</v>
      </c>
      <c r="D28" s="29" t="s">
        <v>16</v>
      </c>
      <c r="E28" s="28" t="s">
        <v>44</v>
      </c>
      <c r="F28" s="30" t="s">
        <v>45</v>
      </c>
      <c r="G28" s="31" t="s">
        <v>19</v>
      </c>
      <c r="H28" s="30" t="s">
        <v>20</v>
      </c>
      <c r="I28" s="32">
        <v>1151415.1166315998</v>
      </c>
      <c r="J28" s="33">
        <f t="shared" si="0"/>
        <v>1151415.1166315998</v>
      </c>
      <c r="K28" s="33">
        <f t="shared" si="1"/>
        <v>1151415.1166315998</v>
      </c>
      <c r="L28" s="34">
        <f t="shared" si="2"/>
        <v>1151415.1166315998</v>
      </c>
      <c r="M28" s="34"/>
      <c r="N28" s="34">
        <f t="shared" si="5"/>
        <v>24640.283495916236</v>
      </c>
      <c r="O28" s="28"/>
      <c r="S28" s="75">
        <v>46021</v>
      </c>
    </row>
    <row r="29" spans="1:19" s="6" customFormat="1" ht="60.75" customHeight="1">
      <c r="A29" s="27">
        <f t="shared" si="3"/>
        <v>21</v>
      </c>
      <c r="B29" s="27">
        <v>2024</v>
      </c>
      <c r="C29" s="28" t="s">
        <v>15</v>
      </c>
      <c r="D29" s="29" t="s">
        <v>16</v>
      </c>
      <c r="E29" s="28" t="s">
        <v>44</v>
      </c>
      <c r="F29" s="30" t="s">
        <v>45</v>
      </c>
      <c r="G29" s="31" t="s">
        <v>19</v>
      </c>
      <c r="H29" s="30" t="s">
        <v>36</v>
      </c>
      <c r="I29" s="32">
        <v>5093547</v>
      </c>
      <c r="J29" s="33">
        <v>5333040</v>
      </c>
      <c r="K29" s="33">
        <v>5333040</v>
      </c>
      <c r="L29" s="34">
        <f t="shared" si="2"/>
        <v>5093547</v>
      </c>
      <c r="M29" s="34"/>
      <c r="N29" s="34">
        <f t="shared" si="5"/>
        <v>114127.056</v>
      </c>
      <c r="O29" s="28"/>
      <c r="S29" s="75">
        <v>46021</v>
      </c>
    </row>
    <row r="30" spans="1:19" s="6" customFormat="1" ht="60.75" customHeight="1">
      <c r="A30" s="27">
        <f t="shared" si="3"/>
        <v>22</v>
      </c>
      <c r="B30" s="27">
        <v>2024</v>
      </c>
      <c r="C30" s="28" t="s">
        <v>15</v>
      </c>
      <c r="D30" s="29" t="s">
        <v>16</v>
      </c>
      <c r="E30" s="28" t="s">
        <v>44</v>
      </c>
      <c r="F30" s="30" t="s">
        <v>45</v>
      </c>
      <c r="G30" s="31" t="s">
        <v>19</v>
      </c>
      <c r="H30" s="30" t="s">
        <v>51</v>
      </c>
      <c r="I30" s="32">
        <v>899928</v>
      </c>
      <c r="J30" s="33">
        <v>941304</v>
      </c>
      <c r="K30" s="33">
        <v>941304</v>
      </c>
      <c r="L30" s="34">
        <f t="shared" si="2"/>
        <v>899928</v>
      </c>
      <c r="M30" s="34"/>
      <c r="N30" s="34"/>
      <c r="O30" s="28"/>
      <c r="S30" s="75">
        <v>46021</v>
      </c>
    </row>
    <row r="31" spans="1:19" s="6" customFormat="1" ht="60.75" customHeight="1">
      <c r="A31" s="27">
        <f t="shared" si="3"/>
        <v>23</v>
      </c>
      <c r="B31" s="27">
        <v>2024</v>
      </c>
      <c r="C31" s="28" t="s">
        <v>15</v>
      </c>
      <c r="D31" s="29" t="s">
        <v>16</v>
      </c>
      <c r="E31" s="28" t="s">
        <v>44</v>
      </c>
      <c r="F31" s="30" t="s">
        <v>45</v>
      </c>
      <c r="G31" s="31" t="s">
        <v>19</v>
      </c>
      <c r="H31" s="30" t="s">
        <v>24</v>
      </c>
      <c r="I31" s="32">
        <v>848208</v>
      </c>
      <c r="J31" s="33">
        <v>889584</v>
      </c>
      <c r="K31" s="33">
        <v>889584</v>
      </c>
      <c r="L31" s="34">
        <f t="shared" si="2"/>
        <v>848208</v>
      </c>
      <c r="M31" s="34"/>
      <c r="N31" s="34"/>
      <c r="O31" s="28"/>
      <c r="S31" s="75">
        <v>46021</v>
      </c>
    </row>
    <row r="32" spans="1:19" s="6" customFormat="1" ht="60.75" customHeight="1">
      <c r="A32" s="27">
        <f t="shared" si="3"/>
        <v>24</v>
      </c>
      <c r="B32" s="27">
        <v>2024</v>
      </c>
      <c r="C32" s="28" t="s">
        <v>15</v>
      </c>
      <c r="D32" s="29" t="s">
        <v>16</v>
      </c>
      <c r="E32" s="28" t="s">
        <v>44</v>
      </c>
      <c r="F32" s="30" t="s">
        <v>45</v>
      </c>
      <c r="G32" s="31" t="s">
        <v>19</v>
      </c>
      <c r="H32" s="30" t="s">
        <v>43</v>
      </c>
      <c r="I32" s="32">
        <v>1158528</v>
      </c>
      <c r="J32" s="33">
        <v>1210248</v>
      </c>
      <c r="K32" s="33">
        <v>1210248</v>
      </c>
      <c r="L32" s="34">
        <f t="shared" si="2"/>
        <v>1158528</v>
      </c>
      <c r="M32" s="34"/>
      <c r="N32" s="34"/>
      <c r="O32" s="28"/>
      <c r="S32" s="75">
        <v>46021</v>
      </c>
    </row>
    <row r="33" spans="1:19" s="6" customFormat="1" ht="60.75" customHeight="1">
      <c r="A33" s="27">
        <f t="shared" si="3"/>
        <v>25</v>
      </c>
      <c r="B33" s="27">
        <v>2024</v>
      </c>
      <c r="C33" s="28" t="s">
        <v>15</v>
      </c>
      <c r="D33" s="29" t="s">
        <v>16</v>
      </c>
      <c r="E33" s="28" t="s">
        <v>52</v>
      </c>
      <c r="F33" s="30" t="s">
        <v>53</v>
      </c>
      <c r="G33" s="31" t="s">
        <v>19</v>
      </c>
      <c r="H33" s="30" t="s">
        <v>49</v>
      </c>
      <c r="I33" s="32">
        <v>708354</v>
      </c>
      <c r="J33" s="33">
        <f aca="true" t="shared" si="6" ref="J33:J96">IF(P33&gt;0,P33,L33)</f>
        <v>708354</v>
      </c>
      <c r="K33" s="33">
        <f aca="true" t="shared" si="7" ref="K33:K96">IF(P33&gt;0,P33,L33)</f>
        <v>708354</v>
      </c>
      <c r="L33" s="34">
        <f t="shared" si="2"/>
        <v>708354</v>
      </c>
      <c r="M33" s="34"/>
      <c r="N33" s="34">
        <f aca="true" t="shared" si="8" ref="N33:N45">J33*0.0214</f>
        <v>15158.775599999999</v>
      </c>
      <c r="O33" s="28"/>
      <c r="S33" s="75">
        <v>46021</v>
      </c>
    </row>
    <row r="34" spans="1:19" s="6" customFormat="1" ht="60.75" customHeight="1">
      <c r="A34" s="27">
        <f t="shared" si="3"/>
        <v>26</v>
      </c>
      <c r="B34" s="27">
        <v>2024</v>
      </c>
      <c r="C34" s="28" t="s">
        <v>15</v>
      </c>
      <c r="D34" s="29" t="s">
        <v>16</v>
      </c>
      <c r="E34" s="28" t="s">
        <v>52</v>
      </c>
      <c r="F34" s="30" t="s">
        <v>53</v>
      </c>
      <c r="G34" s="31" t="s">
        <v>19</v>
      </c>
      <c r="H34" s="30" t="s">
        <v>20</v>
      </c>
      <c r="I34" s="32">
        <v>794328</v>
      </c>
      <c r="J34" s="33">
        <f t="shared" si="6"/>
        <v>794328</v>
      </c>
      <c r="K34" s="33">
        <f t="shared" si="7"/>
        <v>794328</v>
      </c>
      <c r="L34" s="34">
        <f t="shared" si="2"/>
        <v>794328</v>
      </c>
      <c r="M34" s="34"/>
      <c r="N34" s="34">
        <f t="shared" si="8"/>
        <v>16998.619199999997</v>
      </c>
      <c r="O34" s="28"/>
      <c r="S34" s="75">
        <v>46021</v>
      </c>
    </row>
    <row r="35" spans="1:19" s="6" customFormat="1" ht="60.75" customHeight="1">
      <c r="A35" s="27">
        <f t="shared" si="3"/>
        <v>27</v>
      </c>
      <c r="B35" s="27">
        <v>2025</v>
      </c>
      <c r="C35" s="28" t="s">
        <v>15</v>
      </c>
      <c r="D35" s="29" t="s">
        <v>16</v>
      </c>
      <c r="E35" s="28" t="s">
        <v>54</v>
      </c>
      <c r="F35" s="30" t="s">
        <v>55</v>
      </c>
      <c r="G35" s="31" t="s">
        <v>19</v>
      </c>
      <c r="H35" s="30" t="s">
        <v>47</v>
      </c>
      <c r="I35" s="32">
        <v>3833922.1915163994</v>
      </c>
      <c r="J35" s="33">
        <f t="shared" si="6"/>
        <v>1533568.8766065598</v>
      </c>
      <c r="K35" s="33">
        <f t="shared" si="7"/>
        <v>1533568.8766065598</v>
      </c>
      <c r="L35" s="34">
        <f t="shared" si="2"/>
        <v>3833922.1915163994</v>
      </c>
      <c r="M35" s="34"/>
      <c r="N35" s="34">
        <f t="shared" si="8"/>
        <v>32818.37395938038</v>
      </c>
      <c r="O35" s="28"/>
      <c r="P35" s="35">
        <f>L35/2.5</f>
        <v>1533568.8766065598</v>
      </c>
      <c r="S35" s="75">
        <v>46021</v>
      </c>
    </row>
    <row r="36" spans="1:19" s="6" customFormat="1" ht="60.75" customHeight="1">
      <c r="A36" s="27">
        <f t="shared" si="3"/>
        <v>28</v>
      </c>
      <c r="B36" s="27">
        <v>2024</v>
      </c>
      <c r="C36" s="28" t="s">
        <v>15</v>
      </c>
      <c r="D36" s="29" t="s">
        <v>16</v>
      </c>
      <c r="E36" s="28" t="s">
        <v>54</v>
      </c>
      <c r="F36" s="30" t="s">
        <v>55</v>
      </c>
      <c r="G36" s="31" t="s">
        <v>19</v>
      </c>
      <c r="H36" s="30" t="s">
        <v>48</v>
      </c>
      <c r="I36" s="32">
        <v>478825.75857052795</v>
      </c>
      <c r="J36" s="33">
        <f t="shared" si="6"/>
        <v>478825.75857052795</v>
      </c>
      <c r="K36" s="33">
        <f t="shared" si="7"/>
        <v>478825.75857052795</v>
      </c>
      <c r="L36" s="34">
        <f t="shared" si="2"/>
        <v>478825.75857052795</v>
      </c>
      <c r="M36" s="34"/>
      <c r="N36" s="34">
        <f t="shared" si="8"/>
        <v>10246.871233409298</v>
      </c>
      <c r="O36" s="28"/>
      <c r="S36" s="75">
        <v>46021</v>
      </c>
    </row>
    <row r="37" spans="1:19" s="6" customFormat="1" ht="60.75" customHeight="1">
      <c r="A37" s="27">
        <f t="shared" si="3"/>
        <v>29</v>
      </c>
      <c r="B37" s="27">
        <v>2025</v>
      </c>
      <c r="C37" s="28" t="s">
        <v>15</v>
      </c>
      <c r="D37" s="29" t="s">
        <v>16</v>
      </c>
      <c r="E37" s="28" t="s">
        <v>56</v>
      </c>
      <c r="F37" s="30" t="s">
        <v>57</v>
      </c>
      <c r="G37" s="31" t="s">
        <v>19</v>
      </c>
      <c r="H37" s="30" t="s">
        <v>47</v>
      </c>
      <c r="I37" s="32">
        <v>3793537.6531463997</v>
      </c>
      <c r="J37" s="33">
        <f t="shared" si="6"/>
        <v>1517415.0612585598</v>
      </c>
      <c r="K37" s="33">
        <f t="shared" si="7"/>
        <v>1517415.0612585598</v>
      </c>
      <c r="L37" s="34">
        <f t="shared" si="2"/>
        <v>3793537.6531463997</v>
      </c>
      <c r="M37" s="34"/>
      <c r="N37" s="34">
        <f t="shared" si="8"/>
        <v>32472.682310933178</v>
      </c>
      <c r="O37" s="28"/>
      <c r="P37" s="35">
        <f>L37/2.5</f>
        <v>1517415.0612585598</v>
      </c>
      <c r="S37" s="75">
        <v>46021</v>
      </c>
    </row>
    <row r="38" spans="1:19" s="6" customFormat="1" ht="60.75" customHeight="1">
      <c r="A38" s="27">
        <f t="shared" si="3"/>
        <v>30</v>
      </c>
      <c r="B38" s="27">
        <v>2024</v>
      </c>
      <c r="C38" s="28" t="s">
        <v>15</v>
      </c>
      <c r="D38" s="29" t="s">
        <v>16</v>
      </c>
      <c r="E38" s="28" t="s">
        <v>56</v>
      </c>
      <c r="F38" s="30" t="s">
        <v>57</v>
      </c>
      <c r="G38" s="31" t="s">
        <v>19</v>
      </c>
      <c r="H38" s="30" t="s">
        <v>48</v>
      </c>
      <c r="I38" s="32">
        <v>478825.75857052795</v>
      </c>
      <c r="J38" s="33">
        <f t="shared" si="6"/>
        <v>478825.75857052795</v>
      </c>
      <c r="K38" s="33">
        <f t="shared" si="7"/>
        <v>478825.75857052795</v>
      </c>
      <c r="L38" s="34">
        <f t="shared" si="2"/>
        <v>478825.75857052795</v>
      </c>
      <c r="M38" s="34"/>
      <c r="N38" s="34">
        <f t="shared" si="8"/>
        <v>10246.871233409298</v>
      </c>
      <c r="O38" s="28"/>
      <c r="S38" s="75">
        <v>46021</v>
      </c>
    </row>
    <row r="39" spans="1:19" s="6" customFormat="1" ht="60.75" customHeight="1">
      <c r="A39" s="27">
        <f t="shared" si="3"/>
        <v>31</v>
      </c>
      <c r="B39" s="27">
        <v>2024</v>
      </c>
      <c r="C39" s="28" t="s">
        <v>15</v>
      </c>
      <c r="D39" s="29" t="s">
        <v>16</v>
      </c>
      <c r="E39" s="28" t="s">
        <v>58</v>
      </c>
      <c r="F39" s="30" t="s">
        <v>59</v>
      </c>
      <c r="G39" s="31" t="s">
        <v>19</v>
      </c>
      <c r="H39" s="30" t="s">
        <v>60</v>
      </c>
      <c r="I39" s="32">
        <v>10345599.551787801</v>
      </c>
      <c r="J39" s="33">
        <f t="shared" si="6"/>
        <v>10345599.551787801</v>
      </c>
      <c r="K39" s="33">
        <f t="shared" si="7"/>
        <v>10345599.551787801</v>
      </c>
      <c r="L39" s="34">
        <f t="shared" si="2"/>
        <v>10345599.551787801</v>
      </c>
      <c r="M39" s="34"/>
      <c r="N39" s="34">
        <f t="shared" si="8"/>
        <v>221395.83040825895</v>
      </c>
      <c r="O39" s="28"/>
      <c r="S39" s="75">
        <v>46021</v>
      </c>
    </row>
    <row r="40" spans="1:19" s="6" customFormat="1" ht="60.75" customHeight="1">
      <c r="A40" s="27">
        <f t="shared" si="3"/>
        <v>32</v>
      </c>
      <c r="B40" s="27">
        <v>2024</v>
      </c>
      <c r="C40" s="28" t="s">
        <v>15</v>
      </c>
      <c r="D40" s="29" t="s">
        <v>16</v>
      </c>
      <c r="E40" s="28" t="s">
        <v>58</v>
      </c>
      <c r="F40" s="30" t="s">
        <v>59</v>
      </c>
      <c r="G40" s="31" t="s">
        <v>19</v>
      </c>
      <c r="H40" s="30" t="s">
        <v>36</v>
      </c>
      <c r="I40" s="32">
        <v>2363521.6211999995</v>
      </c>
      <c r="J40" s="33">
        <f t="shared" si="6"/>
        <v>2363521.6211999995</v>
      </c>
      <c r="K40" s="33">
        <f t="shared" si="7"/>
        <v>2363521.6211999995</v>
      </c>
      <c r="L40" s="34">
        <f t="shared" si="2"/>
        <v>2363521.6211999995</v>
      </c>
      <c r="M40" s="34"/>
      <c r="N40" s="34">
        <f t="shared" si="8"/>
        <v>50579.362693679985</v>
      </c>
      <c r="O40" s="28"/>
      <c r="S40" s="75">
        <v>46021</v>
      </c>
    </row>
    <row r="41" spans="1:19" s="6" customFormat="1" ht="60.75" customHeight="1">
      <c r="A41" s="27">
        <f t="shared" si="3"/>
        <v>33</v>
      </c>
      <c r="B41" s="27">
        <v>2024</v>
      </c>
      <c r="C41" s="28" t="s">
        <v>15</v>
      </c>
      <c r="D41" s="29" t="s">
        <v>16</v>
      </c>
      <c r="E41" s="28" t="s">
        <v>58</v>
      </c>
      <c r="F41" s="30" t="s">
        <v>59</v>
      </c>
      <c r="G41" s="31" t="s">
        <v>19</v>
      </c>
      <c r="H41" s="30" t="s">
        <v>31</v>
      </c>
      <c r="I41" s="32">
        <v>9809610.6276</v>
      </c>
      <c r="J41" s="33">
        <f t="shared" si="6"/>
        <v>9809610.6276</v>
      </c>
      <c r="K41" s="33">
        <f t="shared" si="7"/>
        <v>9809610.6276</v>
      </c>
      <c r="L41" s="34">
        <f t="shared" si="2"/>
        <v>9809610.6276</v>
      </c>
      <c r="M41" s="34"/>
      <c r="N41" s="34">
        <f t="shared" si="8"/>
        <v>209925.66743063997</v>
      </c>
      <c r="O41" s="28"/>
      <c r="S41" s="75">
        <v>46021</v>
      </c>
    </row>
    <row r="42" spans="1:19" s="6" customFormat="1" ht="60.75" customHeight="1">
      <c r="A42" s="27">
        <f t="shared" si="3"/>
        <v>34</v>
      </c>
      <c r="B42" s="27">
        <v>2024</v>
      </c>
      <c r="C42" s="28" t="s">
        <v>15</v>
      </c>
      <c r="D42" s="29" t="s">
        <v>16</v>
      </c>
      <c r="E42" s="28" t="s">
        <v>61</v>
      </c>
      <c r="F42" s="30" t="s">
        <v>62</v>
      </c>
      <c r="G42" s="31" t="s">
        <v>19</v>
      </c>
      <c r="H42" s="30" t="s">
        <v>31</v>
      </c>
      <c r="I42" s="32">
        <v>8211905.148553199</v>
      </c>
      <c r="J42" s="33">
        <f t="shared" si="6"/>
        <v>8211905.148553199</v>
      </c>
      <c r="K42" s="33">
        <f t="shared" si="7"/>
        <v>8211905.148553199</v>
      </c>
      <c r="L42" s="34">
        <f t="shared" si="2"/>
        <v>8211905.148553199</v>
      </c>
      <c r="M42" s="34"/>
      <c r="N42" s="34">
        <f t="shared" si="8"/>
        <v>175734.77017903846</v>
      </c>
      <c r="O42" s="28"/>
      <c r="S42" s="75">
        <v>46021</v>
      </c>
    </row>
    <row r="43" spans="1:19" s="6" customFormat="1" ht="60.75" customHeight="1">
      <c r="A43" s="27">
        <f t="shared" si="3"/>
        <v>35</v>
      </c>
      <c r="B43" s="27">
        <v>2024</v>
      </c>
      <c r="C43" s="28" t="s">
        <v>15</v>
      </c>
      <c r="D43" s="29" t="s">
        <v>16</v>
      </c>
      <c r="E43" s="28" t="s">
        <v>63</v>
      </c>
      <c r="F43" s="30" t="s">
        <v>64</v>
      </c>
      <c r="G43" s="31" t="s">
        <v>19</v>
      </c>
      <c r="H43" s="30" t="s">
        <v>31</v>
      </c>
      <c r="I43" s="32">
        <v>16414510</v>
      </c>
      <c r="J43" s="33">
        <f t="shared" si="6"/>
        <v>16414510</v>
      </c>
      <c r="K43" s="33">
        <f t="shared" si="7"/>
        <v>16414510</v>
      </c>
      <c r="L43" s="34">
        <f t="shared" si="2"/>
        <v>16414510</v>
      </c>
      <c r="M43" s="34"/>
      <c r="N43" s="34">
        <f t="shared" si="8"/>
        <v>351270.51399999997</v>
      </c>
      <c r="O43" s="28"/>
      <c r="S43" s="75">
        <v>46021</v>
      </c>
    </row>
    <row r="44" spans="1:19" s="6" customFormat="1" ht="60.75" customHeight="1">
      <c r="A44" s="27">
        <f t="shared" si="3"/>
        <v>36</v>
      </c>
      <c r="B44" s="27">
        <v>2024</v>
      </c>
      <c r="C44" s="28" t="s">
        <v>15</v>
      </c>
      <c r="D44" s="29" t="s">
        <v>16</v>
      </c>
      <c r="E44" s="28" t="s">
        <v>63</v>
      </c>
      <c r="F44" s="30" t="s">
        <v>64</v>
      </c>
      <c r="G44" s="31" t="s">
        <v>19</v>
      </c>
      <c r="H44" s="30" t="s">
        <v>36</v>
      </c>
      <c r="I44" s="32">
        <v>3123382</v>
      </c>
      <c r="J44" s="33">
        <f t="shared" si="6"/>
        <v>3123382</v>
      </c>
      <c r="K44" s="33">
        <f t="shared" si="7"/>
        <v>3123382</v>
      </c>
      <c r="L44" s="34">
        <f t="shared" si="2"/>
        <v>3123382</v>
      </c>
      <c r="M44" s="34"/>
      <c r="N44" s="34">
        <f t="shared" si="8"/>
        <v>66840.37479999999</v>
      </c>
      <c r="O44" s="28"/>
      <c r="S44" s="75">
        <v>46021</v>
      </c>
    </row>
    <row r="45" spans="1:19" s="6" customFormat="1" ht="60.75" customHeight="1">
      <c r="A45" s="27">
        <f t="shared" si="3"/>
        <v>37</v>
      </c>
      <c r="B45" s="27">
        <v>2024</v>
      </c>
      <c r="C45" s="28" t="s">
        <v>15</v>
      </c>
      <c r="D45" s="29" t="s">
        <v>16</v>
      </c>
      <c r="E45" s="28" t="s">
        <v>65</v>
      </c>
      <c r="F45" s="30" t="s">
        <v>66</v>
      </c>
      <c r="G45" s="31" t="s">
        <v>19</v>
      </c>
      <c r="H45" s="30" t="s">
        <v>60</v>
      </c>
      <c r="I45" s="32">
        <v>5265061.805893185</v>
      </c>
      <c r="J45" s="33">
        <f t="shared" si="6"/>
        <v>5265061.805893185</v>
      </c>
      <c r="K45" s="33">
        <f t="shared" si="7"/>
        <v>5265061.805893185</v>
      </c>
      <c r="L45" s="34">
        <f t="shared" si="2"/>
        <v>5265061.805893185</v>
      </c>
      <c r="M45" s="34"/>
      <c r="N45" s="34">
        <f t="shared" si="8"/>
        <v>112672.32264611415</v>
      </c>
      <c r="O45" s="28"/>
      <c r="S45" s="75">
        <v>46021</v>
      </c>
    </row>
    <row r="46" spans="1:19" s="6" customFormat="1" ht="60.75" customHeight="1">
      <c r="A46" s="27">
        <f t="shared" si="3"/>
        <v>38</v>
      </c>
      <c r="B46" s="27">
        <v>2025</v>
      </c>
      <c r="C46" s="28" t="s">
        <v>15</v>
      </c>
      <c r="D46" s="29" t="s">
        <v>16</v>
      </c>
      <c r="E46" s="28" t="s">
        <v>67</v>
      </c>
      <c r="F46" s="30" t="s">
        <v>68</v>
      </c>
      <c r="G46" s="31" t="s">
        <v>19</v>
      </c>
      <c r="H46" s="30" t="s">
        <v>24</v>
      </c>
      <c r="I46" s="32">
        <v>1232467</v>
      </c>
      <c r="J46" s="33">
        <f t="shared" si="6"/>
        <v>492986.8</v>
      </c>
      <c r="K46" s="33">
        <f t="shared" si="7"/>
        <v>492986.8</v>
      </c>
      <c r="L46" s="34">
        <f t="shared" si="2"/>
        <v>1232467</v>
      </c>
      <c r="M46" s="34"/>
      <c r="N46" s="34"/>
      <c r="O46" s="28"/>
      <c r="P46" s="35">
        <f aca="true" t="shared" si="9" ref="P46:P53">L46/2.5</f>
        <v>492986.8</v>
      </c>
      <c r="S46" s="75">
        <v>46021</v>
      </c>
    </row>
    <row r="47" spans="1:19" s="6" customFormat="1" ht="60.75" customHeight="1">
      <c r="A47" s="27">
        <f t="shared" si="3"/>
        <v>39</v>
      </c>
      <c r="B47" s="27">
        <v>2025</v>
      </c>
      <c r="C47" s="28" t="s">
        <v>15</v>
      </c>
      <c r="D47" s="29" t="s">
        <v>16</v>
      </c>
      <c r="E47" s="28" t="s">
        <v>67</v>
      </c>
      <c r="F47" s="30" t="s">
        <v>68</v>
      </c>
      <c r="G47" s="31" t="s">
        <v>19</v>
      </c>
      <c r="H47" s="30" t="s">
        <v>23</v>
      </c>
      <c r="I47" s="32">
        <v>1217618</v>
      </c>
      <c r="J47" s="33">
        <f t="shared" si="6"/>
        <v>487047.2</v>
      </c>
      <c r="K47" s="33">
        <f t="shared" si="7"/>
        <v>487047.2</v>
      </c>
      <c r="L47" s="34">
        <f t="shared" si="2"/>
        <v>1217618</v>
      </c>
      <c r="M47" s="34"/>
      <c r="N47" s="34"/>
      <c r="O47" s="28"/>
      <c r="P47" s="35">
        <f t="shared" si="9"/>
        <v>487047.2</v>
      </c>
      <c r="S47" s="75">
        <v>46021</v>
      </c>
    </row>
    <row r="48" spans="1:19" s="6" customFormat="1" ht="60.75" customHeight="1">
      <c r="A48" s="27">
        <f t="shared" si="3"/>
        <v>40</v>
      </c>
      <c r="B48" s="27">
        <v>2025</v>
      </c>
      <c r="C48" s="28" t="s">
        <v>15</v>
      </c>
      <c r="D48" s="29" t="s">
        <v>16</v>
      </c>
      <c r="E48" s="28" t="s">
        <v>67</v>
      </c>
      <c r="F48" s="30" t="s">
        <v>68</v>
      </c>
      <c r="G48" s="31" t="s">
        <v>19</v>
      </c>
      <c r="H48" s="30" t="s">
        <v>25</v>
      </c>
      <c r="I48" s="32">
        <v>1232467</v>
      </c>
      <c r="J48" s="33">
        <f t="shared" si="6"/>
        <v>492986.8</v>
      </c>
      <c r="K48" s="33">
        <f t="shared" si="7"/>
        <v>492986.8</v>
      </c>
      <c r="L48" s="34">
        <f t="shared" si="2"/>
        <v>1232467</v>
      </c>
      <c r="M48" s="34"/>
      <c r="N48" s="34"/>
      <c r="O48" s="28"/>
      <c r="P48" s="35">
        <f t="shared" si="9"/>
        <v>492986.8</v>
      </c>
      <c r="S48" s="75">
        <v>46021</v>
      </c>
    </row>
    <row r="49" spans="1:19" s="6" customFormat="1" ht="60.75" customHeight="1">
      <c r="A49" s="27">
        <f t="shared" si="3"/>
        <v>41</v>
      </c>
      <c r="B49" s="27">
        <v>2025</v>
      </c>
      <c r="C49" s="28" t="s">
        <v>15</v>
      </c>
      <c r="D49" s="29" t="s">
        <v>16</v>
      </c>
      <c r="E49" s="28" t="s">
        <v>69</v>
      </c>
      <c r="F49" s="30" t="s">
        <v>70</v>
      </c>
      <c r="G49" s="31" t="s">
        <v>19</v>
      </c>
      <c r="H49" s="30" t="s">
        <v>71</v>
      </c>
      <c r="I49" s="32">
        <v>1742388</v>
      </c>
      <c r="J49" s="33">
        <f t="shared" si="6"/>
        <v>696955.2</v>
      </c>
      <c r="K49" s="33">
        <f t="shared" si="7"/>
        <v>696955.2</v>
      </c>
      <c r="L49" s="34">
        <f t="shared" si="2"/>
        <v>1742388</v>
      </c>
      <c r="M49" s="34"/>
      <c r="N49" s="34"/>
      <c r="O49" s="28"/>
      <c r="P49" s="35">
        <f t="shared" si="9"/>
        <v>696955.2</v>
      </c>
      <c r="S49" s="75">
        <v>46021</v>
      </c>
    </row>
    <row r="50" spans="1:19" s="6" customFormat="1" ht="60.75" customHeight="1">
      <c r="A50" s="27">
        <f t="shared" si="3"/>
        <v>42</v>
      </c>
      <c r="B50" s="27">
        <v>2025</v>
      </c>
      <c r="C50" s="28" t="s">
        <v>15</v>
      </c>
      <c r="D50" s="29" t="s">
        <v>16</v>
      </c>
      <c r="E50" s="28" t="s">
        <v>72</v>
      </c>
      <c r="F50" s="30" t="s">
        <v>73</v>
      </c>
      <c r="G50" s="31" t="s">
        <v>19</v>
      </c>
      <c r="H50" s="30" t="s">
        <v>28</v>
      </c>
      <c r="I50" s="32">
        <v>3037981.44</v>
      </c>
      <c r="J50" s="33">
        <f t="shared" si="6"/>
        <v>1215192.576</v>
      </c>
      <c r="K50" s="33">
        <f t="shared" si="7"/>
        <v>1215192.576</v>
      </c>
      <c r="L50" s="34">
        <f t="shared" si="2"/>
        <v>3037981.44</v>
      </c>
      <c r="M50" s="34"/>
      <c r="N50" s="34"/>
      <c r="O50" s="28"/>
      <c r="P50" s="35">
        <f t="shared" si="9"/>
        <v>1215192.576</v>
      </c>
      <c r="S50" s="75">
        <v>46021</v>
      </c>
    </row>
    <row r="51" spans="1:19" s="6" customFormat="1" ht="60.75" customHeight="1">
      <c r="A51" s="27">
        <f t="shared" si="3"/>
        <v>43</v>
      </c>
      <c r="B51" s="27">
        <v>2025</v>
      </c>
      <c r="C51" s="28" t="s">
        <v>15</v>
      </c>
      <c r="D51" s="29" t="s">
        <v>16</v>
      </c>
      <c r="E51" s="28" t="s">
        <v>74</v>
      </c>
      <c r="F51" s="30" t="s">
        <v>75</v>
      </c>
      <c r="G51" s="31" t="s">
        <v>19</v>
      </c>
      <c r="H51" s="30" t="s">
        <v>32</v>
      </c>
      <c r="I51" s="32">
        <v>4317491.324144544</v>
      </c>
      <c r="J51" s="33">
        <f t="shared" si="6"/>
        <v>1726996.5296578177</v>
      </c>
      <c r="K51" s="33">
        <f t="shared" si="7"/>
        <v>1726996.5296578177</v>
      </c>
      <c r="L51" s="34">
        <f t="shared" si="2"/>
        <v>4317491.324144544</v>
      </c>
      <c r="M51" s="34"/>
      <c r="N51" s="34">
        <f aca="true" t="shared" si="10" ref="N51:N66">J51*0.0214</f>
        <v>36957.7257346773</v>
      </c>
      <c r="O51" s="28"/>
      <c r="P51" s="35">
        <f t="shared" si="9"/>
        <v>1726996.5296578177</v>
      </c>
      <c r="S51" s="75">
        <v>46021</v>
      </c>
    </row>
    <row r="52" spans="1:19" s="6" customFormat="1" ht="60.75" customHeight="1">
      <c r="A52" s="27">
        <f t="shared" si="3"/>
        <v>44</v>
      </c>
      <c r="B52" s="27">
        <v>2025</v>
      </c>
      <c r="C52" s="28" t="s">
        <v>15</v>
      </c>
      <c r="D52" s="29" t="s">
        <v>16</v>
      </c>
      <c r="E52" s="28" t="s">
        <v>76</v>
      </c>
      <c r="F52" s="30" t="s">
        <v>77</v>
      </c>
      <c r="G52" s="31" t="s">
        <v>19</v>
      </c>
      <c r="H52" s="30" t="s">
        <v>32</v>
      </c>
      <c r="I52" s="32">
        <v>2604278.473360512</v>
      </c>
      <c r="J52" s="33">
        <f t="shared" si="6"/>
        <v>1041711.3893442048</v>
      </c>
      <c r="K52" s="33">
        <f t="shared" si="7"/>
        <v>1041711.3893442048</v>
      </c>
      <c r="L52" s="34">
        <f t="shared" si="2"/>
        <v>2604278.473360512</v>
      </c>
      <c r="M52" s="34"/>
      <c r="N52" s="34">
        <f t="shared" si="10"/>
        <v>22292.62373196598</v>
      </c>
      <c r="O52" s="28"/>
      <c r="P52" s="35">
        <f t="shared" si="9"/>
        <v>1041711.3893442048</v>
      </c>
      <c r="S52" s="75">
        <v>46021</v>
      </c>
    </row>
    <row r="53" spans="1:19" s="6" customFormat="1" ht="60.75" customHeight="1">
      <c r="A53" s="27">
        <f t="shared" si="3"/>
        <v>45</v>
      </c>
      <c r="B53" s="27">
        <v>2025</v>
      </c>
      <c r="C53" s="28" t="s">
        <v>15</v>
      </c>
      <c r="D53" s="29" t="s">
        <v>16</v>
      </c>
      <c r="E53" s="28" t="s">
        <v>78</v>
      </c>
      <c r="F53" s="30" t="s">
        <v>79</v>
      </c>
      <c r="G53" s="31" t="s">
        <v>19</v>
      </c>
      <c r="H53" s="30" t="s">
        <v>32</v>
      </c>
      <c r="I53" s="32">
        <v>6421682.495659391</v>
      </c>
      <c r="J53" s="33">
        <f t="shared" si="6"/>
        <v>2568672.9982637567</v>
      </c>
      <c r="K53" s="33">
        <f t="shared" si="7"/>
        <v>2568672.9982637567</v>
      </c>
      <c r="L53" s="34">
        <f t="shared" si="2"/>
        <v>6421682.495659391</v>
      </c>
      <c r="M53" s="34"/>
      <c r="N53" s="34">
        <f t="shared" si="10"/>
        <v>54969.60216284439</v>
      </c>
      <c r="O53" s="28"/>
      <c r="P53" s="35">
        <f t="shared" si="9"/>
        <v>2568672.9982637567</v>
      </c>
      <c r="S53" s="75">
        <v>46021</v>
      </c>
    </row>
    <row r="54" spans="1:19" s="6" customFormat="1" ht="60.75" customHeight="1">
      <c r="A54" s="27">
        <f t="shared" si="3"/>
        <v>46</v>
      </c>
      <c r="B54" s="27">
        <v>2024</v>
      </c>
      <c r="C54" s="28" t="s">
        <v>15</v>
      </c>
      <c r="D54" s="29" t="s">
        <v>16</v>
      </c>
      <c r="E54" s="28" t="s">
        <v>78</v>
      </c>
      <c r="F54" s="30" t="s">
        <v>79</v>
      </c>
      <c r="G54" s="31" t="s">
        <v>19</v>
      </c>
      <c r="H54" s="30" t="s">
        <v>31</v>
      </c>
      <c r="I54" s="32">
        <v>14602198.283063851</v>
      </c>
      <c r="J54" s="33">
        <f t="shared" si="6"/>
        <v>14602198.283063851</v>
      </c>
      <c r="K54" s="33">
        <f t="shared" si="7"/>
        <v>14602198.283063851</v>
      </c>
      <c r="L54" s="34">
        <f t="shared" si="2"/>
        <v>14602198.283063851</v>
      </c>
      <c r="M54" s="34"/>
      <c r="N54" s="34">
        <f t="shared" si="10"/>
        <v>312487.0432575664</v>
      </c>
      <c r="O54" s="28"/>
      <c r="S54" s="75">
        <v>46021</v>
      </c>
    </row>
    <row r="55" spans="1:19" s="6" customFormat="1" ht="60.75" customHeight="1">
      <c r="A55" s="27">
        <f t="shared" si="3"/>
        <v>47</v>
      </c>
      <c r="B55" s="27">
        <v>2025</v>
      </c>
      <c r="C55" s="28" t="s">
        <v>15</v>
      </c>
      <c r="D55" s="29" t="s">
        <v>16</v>
      </c>
      <c r="E55" s="28" t="s">
        <v>80</v>
      </c>
      <c r="F55" s="30" t="s">
        <v>81</v>
      </c>
      <c r="G55" s="31" t="s">
        <v>19</v>
      </c>
      <c r="H55" s="30" t="s">
        <v>32</v>
      </c>
      <c r="I55" s="32">
        <v>4990014.267665855</v>
      </c>
      <c r="J55" s="33">
        <f t="shared" si="6"/>
        <v>1996005.7070663418</v>
      </c>
      <c r="K55" s="33">
        <f t="shared" si="7"/>
        <v>1996005.7070663418</v>
      </c>
      <c r="L55" s="34">
        <f t="shared" si="2"/>
        <v>4990014.267665855</v>
      </c>
      <c r="M55" s="34"/>
      <c r="N55" s="34">
        <f t="shared" si="10"/>
        <v>42714.52213121971</v>
      </c>
      <c r="O55" s="28"/>
      <c r="P55" s="35">
        <f>L55/2.5</f>
        <v>1996005.7070663418</v>
      </c>
      <c r="S55" s="75">
        <v>46021</v>
      </c>
    </row>
    <row r="56" spans="1:19" s="6" customFormat="1" ht="60.75" customHeight="1">
      <c r="A56" s="27">
        <f t="shared" si="3"/>
        <v>48</v>
      </c>
      <c r="B56" s="27">
        <v>2025</v>
      </c>
      <c r="C56" s="28" t="s">
        <v>15</v>
      </c>
      <c r="D56" s="29" t="s">
        <v>16</v>
      </c>
      <c r="E56" s="28" t="s">
        <v>82</v>
      </c>
      <c r="F56" s="30" t="s">
        <v>83</v>
      </c>
      <c r="G56" s="31" t="s">
        <v>19</v>
      </c>
      <c r="H56" s="30" t="s">
        <v>32</v>
      </c>
      <c r="I56" s="32">
        <v>5653650.151967999</v>
      </c>
      <c r="J56" s="33">
        <f t="shared" si="6"/>
        <v>2261460.0607871995</v>
      </c>
      <c r="K56" s="33">
        <f t="shared" si="7"/>
        <v>2261460.0607871995</v>
      </c>
      <c r="L56" s="34">
        <f t="shared" si="2"/>
        <v>5653650.151967999</v>
      </c>
      <c r="M56" s="34"/>
      <c r="N56" s="34">
        <f t="shared" si="10"/>
        <v>48395.245300846065</v>
      </c>
      <c r="O56" s="28"/>
      <c r="P56" s="35">
        <f>L56/2.5</f>
        <v>2261460.0607871995</v>
      </c>
      <c r="S56" s="75">
        <v>46021</v>
      </c>
    </row>
    <row r="57" spans="1:19" s="6" customFormat="1" ht="60.75" customHeight="1">
      <c r="A57" s="27">
        <f t="shared" si="3"/>
        <v>49</v>
      </c>
      <c r="B57" s="27">
        <v>2025</v>
      </c>
      <c r="C57" s="28" t="s">
        <v>15</v>
      </c>
      <c r="D57" s="29" t="s">
        <v>16</v>
      </c>
      <c r="E57" s="28" t="s">
        <v>84</v>
      </c>
      <c r="F57" s="30" t="s">
        <v>85</v>
      </c>
      <c r="G57" s="31" t="s">
        <v>19</v>
      </c>
      <c r="H57" s="30" t="s">
        <v>32</v>
      </c>
      <c r="I57" s="32">
        <v>4174163.2436674554</v>
      </c>
      <c r="J57" s="33">
        <f t="shared" si="6"/>
        <v>1669665.2974669822</v>
      </c>
      <c r="K57" s="33">
        <f t="shared" si="7"/>
        <v>1669665.2974669822</v>
      </c>
      <c r="L57" s="34">
        <f t="shared" si="2"/>
        <v>4174163.2436674554</v>
      </c>
      <c r="M57" s="34"/>
      <c r="N57" s="34">
        <f t="shared" si="10"/>
        <v>35730.83736579341</v>
      </c>
      <c r="O57" s="28"/>
      <c r="P57" s="35">
        <f>L57/2.5</f>
        <v>1669665.2974669822</v>
      </c>
      <c r="S57" s="75">
        <v>46021</v>
      </c>
    </row>
    <row r="58" spans="1:19" s="6" customFormat="1" ht="60.75" customHeight="1">
      <c r="A58" s="27">
        <f t="shared" si="3"/>
        <v>50</v>
      </c>
      <c r="B58" s="27">
        <v>2024</v>
      </c>
      <c r="C58" s="28" t="s">
        <v>15</v>
      </c>
      <c r="D58" s="29" t="s">
        <v>16</v>
      </c>
      <c r="E58" s="28" t="s">
        <v>86</v>
      </c>
      <c r="F58" s="30" t="s">
        <v>87</v>
      </c>
      <c r="G58" s="31" t="s">
        <v>19</v>
      </c>
      <c r="H58" s="30" t="s">
        <v>31</v>
      </c>
      <c r="I58" s="32">
        <v>2539875.8443356478</v>
      </c>
      <c r="J58" s="33">
        <f t="shared" si="6"/>
        <v>2539875.8443356478</v>
      </c>
      <c r="K58" s="33">
        <f t="shared" si="7"/>
        <v>2539875.8443356478</v>
      </c>
      <c r="L58" s="34">
        <f t="shared" si="2"/>
        <v>2539875.8443356478</v>
      </c>
      <c r="M58" s="34"/>
      <c r="N58" s="34">
        <f t="shared" si="10"/>
        <v>54353.34306878286</v>
      </c>
      <c r="O58" s="28"/>
      <c r="S58" s="75">
        <v>46021</v>
      </c>
    </row>
    <row r="59" spans="1:19" s="6" customFormat="1" ht="60.75" customHeight="1">
      <c r="A59" s="27">
        <f t="shared" si="3"/>
        <v>51</v>
      </c>
      <c r="B59" s="27">
        <v>2024</v>
      </c>
      <c r="C59" s="28" t="s">
        <v>15</v>
      </c>
      <c r="D59" s="29" t="s">
        <v>16</v>
      </c>
      <c r="E59" s="28" t="s">
        <v>88</v>
      </c>
      <c r="F59" s="30" t="s">
        <v>89</v>
      </c>
      <c r="G59" s="31" t="s">
        <v>19</v>
      </c>
      <c r="H59" s="30" t="s">
        <v>31</v>
      </c>
      <c r="I59" s="32">
        <v>8836618.566919198</v>
      </c>
      <c r="J59" s="33">
        <f t="shared" si="6"/>
        <v>8836618.566919198</v>
      </c>
      <c r="K59" s="33">
        <f t="shared" si="7"/>
        <v>8836618.566919198</v>
      </c>
      <c r="L59" s="34">
        <f t="shared" si="2"/>
        <v>8836618.566919198</v>
      </c>
      <c r="M59" s="34"/>
      <c r="N59" s="34">
        <f t="shared" si="10"/>
        <v>189103.63733207082</v>
      </c>
      <c r="O59" s="28"/>
      <c r="S59" s="75">
        <v>46021</v>
      </c>
    </row>
    <row r="60" spans="1:19" s="6" customFormat="1" ht="60.75" customHeight="1">
      <c r="A60" s="27">
        <f t="shared" si="3"/>
        <v>52</v>
      </c>
      <c r="B60" s="27">
        <v>2024</v>
      </c>
      <c r="C60" s="28" t="s">
        <v>15</v>
      </c>
      <c r="D60" s="29" t="s">
        <v>16</v>
      </c>
      <c r="E60" s="28" t="s">
        <v>90</v>
      </c>
      <c r="F60" s="30" t="s">
        <v>91</v>
      </c>
      <c r="G60" s="31" t="s">
        <v>19</v>
      </c>
      <c r="H60" s="30" t="s">
        <v>31</v>
      </c>
      <c r="I60" s="32">
        <v>4073474.885314847</v>
      </c>
      <c r="J60" s="33">
        <f t="shared" si="6"/>
        <v>4073474.885314847</v>
      </c>
      <c r="K60" s="33">
        <f t="shared" si="7"/>
        <v>4073474.885314847</v>
      </c>
      <c r="L60" s="34">
        <f t="shared" si="2"/>
        <v>4073474.885314847</v>
      </c>
      <c r="M60" s="34"/>
      <c r="N60" s="34">
        <f t="shared" si="10"/>
        <v>87172.36254573772</v>
      </c>
      <c r="O60" s="28"/>
      <c r="S60" s="75">
        <v>46021</v>
      </c>
    </row>
    <row r="61" spans="1:19" s="6" customFormat="1" ht="60.75" customHeight="1">
      <c r="A61" s="27">
        <f t="shared" si="3"/>
        <v>53</v>
      </c>
      <c r="B61" s="27">
        <v>2024</v>
      </c>
      <c r="C61" s="28" t="s">
        <v>15</v>
      </c>
      <c r="D61" s="29" t="s">
        <v>16</v>
      </c>
      <c r="E61" s="28" t="s">
        <v>92</v>
      </c>
      <c r="F61" s="30" t="s">
        <v>93</v>
      </c>
      <c r="G61" s="31" t="s">
        <v>19</v>
      </c>
      <c r="H61" s="30" t="s">
        <v>31</v>
      </c>
      <c r="I61" s="32">
        <v>6488905.31820104</v>
      </c>
      <c r="J61" s="33">
        <f t="shared" si="6"/>
        <v>6488905.31820104</v>
      </c>
      <c r="K61" s="33">
        <f t="shared" si="7"/>
        <v>6488905.31820104</v>
      </c>
      <c r="L61" s="34">
        <f t="shared" si="2"/>
        <v>6488905.31820104</v>
      </c>
      <c r="M61" s="34"/>
      <c r="N61" s="34">
        <f t="shared" si="10"/>
        <v>138862.57380950224</v>
      </c>
      <c r="O61" s="28"/>
      <c r="S61" s="75">
        <v>46021</v>
      </c>
    </row>
    <row r="62" spans="1:19" s="6" customFormat="1" ht="60.75" customHeight="1">
      <c r="A62" s="27">
        <f t="shared" si="3"/>
        <v>54</v>
      </c>
      <c r="B62" s="27">
        <v>2025</v>
      </c>
      <c r="C62" s="28" t="s">
        <v>15</v>
      </c>
      <c r="D62" s="29" t="s">
        <v>16</v>
      </c>
      <c r="E62" s="28" t="s">
        <v>92</v>
      </c>
      <c r="F62" s="30" t="s">
        <v>93</v>
      </c>
      <c r="G62" s="31" t="s">
        <v>19</v>
      </c>
      <c r="H62" s="30" t="s">
        <v>32</v>
      </c>
      <c r="I62" s="32">
        <v>7061744.234784</v>
      </c>
      <c r="J62" s="33">
        <f t="shared" si="6"/>
        <v>2824697.6939136</v>
      </c>
      <c r="K62" s="33">
        <f t="shared" si="7"/>
        <v>2824697.6939136</v>
      </c>
      <c r="L62" s="34">
        <f t="shared" si="2"/>
        <v>7061744.234784</v>
      </c>
      <c r="M62" s="34"/>
      <c r="N62" s="34">
        <f t="shared" si="10"/>
        <v>60448.53064975104</v>
      </c>
      <c r="O62" s="28"/>
      <c r="P62" s="35">
        <f>L62/2.5</f>
        <v>2824697.6939136</v>
      </c>
      <c r="S62" s="75">
        <v>46021</v>
      </c>
    </row>
    <row r="63" spans="1:19" s="6" customFormat="1" ht="60.75" customHeight="1">
      <c r="A63" s="27">
        <f t="shared" si="3"/>
        <v>55</v>
      </c>
      <c r="B63" s="27">
        <v>2024</v>
      </c>
      <c r="C63" s="28" t="s">
        <v>15</v>
      </c>
      <c r="D63" s="29" t="s">
        <v>16</v>
      </c>
      <c r="E63" s="28" t="s">
        <v>94</v>
      </c>
      <c r="F63" s="30" t="s">
        <v>95</v>
      </c>
      <c r="G63" s="31" t="s">
        <v>19</v>
      </c>
      <c r="H63" s="30" t="s">
        <v>31</v>
      </c>
      <c r="I63" s="32">
        <v>3420239.570859072</v>
      </c>
      <c r="J63" s="33">
        <f t="shared" si="6"/>
        <v>3420239.570859072</v>
      </c>
      <c r="K63" s="33">
        <f t="shared" si="7"/>
        <v>3420239.570859072</v>
      </c>
      <c r="L63" s="34">
        <f t="shared" si="2"/>
        <v>3420239.570859072</v>
      </c>
      <c r="M63" s="34"/>
      <c r="N63" s="34">
        <f t="shared" si="10"/>
        <v>73193.12681638413</v>
      </c>
      <c r="O63" s="28"/>
      <c r="S63" s="75">
        <v>46021</v>
      </c>
    </row>
    <row r="64" spans="1:19" s="6" customFormat="1" ht="60.75" customHeight="1">
      <c r="A64" s="27">
        <f t="shared" si="3"/>
        <v>56</v>
      </c>
      <c r="B64" s="27">
        <v>2024</v>
      </c>
      <c r="C64" s="28" t="s">
        <v>15</v>
      </c>
      <c r="D64" s="29" t="s">
        <v>16</v>
      </c>
      <c r="E64" s="28" t="s">
        <v>96</v>
      </c>
      <c r="F64" s="30" t="s">
        <v>97</v>
      </c>
      <c r="G64" s="31" t="s">
        <v>19</v>
      </c>
      <c r="H64" s="30" t="s">
        <v>31</v>
      </c>
      <c r="I64" s="32">
        <v>7551486.532732895</v>
      </c>
      <c r="J64" s="33">
        <f t="shared" si="6"/>
        <v>7551486.532732895</v>
      </c>
      <c r="K64" s="33">
        <f t="shared" si="7"/>
        <v>7551486.532732895</v>
      </c>
      <c r="L64" s="34">
        <f t="shared" si="2"/>
        <v>7551486.532732895</v>
      </c>
      <c r="M64" s="34"/>
      <c r="N64" s="34">
        <f t="shared" si="10"/>
        <v>161601.81180048393</v>
      </c>
      <c r="O64" s="28"/>
      <c r="S64" s="75">
        <v>46021</v>
      </c>
    </row>
    <row r="65" spans="1:19" s="6" customFormat="1" ht="60.75" customHeight="1">
      <c r="A65" s="27">
        <f t="shared" si="3"/>
        <v>57</v>
      </c>
      <c r="B65" s="27">
        <v>2025</v>
      </c>
      <c r="C65" s="28" t="s">
        <v>15</v>
      </c>
      <c r="D65" s="29" t="s">
        <v>16</v>
      </c>
      <c r="E65" s="28" t="s">
        <v>96</v>
      </c>
      <c r="F65" s="30" t="s">
        <v>97</v>
      </c>
      <c r="G65" s="31" t="s">
        <v>19</v>
      </c>
      <c r="H65" s="30" t="s">
        <v>32</v>
      </c>
      <c r="I65" s="32">
        <v>5976818.858603614</v>
      </c>
      <c r="J65" s="33">
        <f t="shared" si="6"/>
        <v>2390727.5434414456</v>
      </c>
      <c r="K65" s="33">
        <f t="shared" si="7"/>
        <v>2390727.5434414456</v>
      </c>
      <c r="L65" s="34">
        <f t="shared" si="2"/>
        <v>5976818.858603614</v>
      </c>
      <c r="M65" s="34"/>
      <c r="N65" s="34">
        <f t="shared" si="10"/>
        <v>51161.56942964693</v>
      </c>
      <c r="O65" s="28"/>
      <c r="P65" s="35">
        <f>L65/2.5</f>
        <v>2390727.5434414456</v>
      </c>
      <c r="S65" s="75">
        <v>46021</v>
      </c>
    </row>
    <row r="66" spans="1:19" s="6" customFormat="1" ht="60.75" customHeight="1">
      <c r="A66" s="27">
        <f t="shared" si="3"/>
        <v>58</v>
      </c>
      <c r="B66" s="27">
        <v>2024</v>
      </c>
      <c r="C66" s="28" t="s">
        <v>15</v>
      </c>
      <c r="D66" s="29" t="s">
        <v>16</v>
      </c>
      <c r="E66" s="28" t="s">
        <v>96</v>
      </c>
      <c r="F66" s="30" t="s">
        <v>97</v>
      </c>
      <c r="G66" s="31" t="s">
        <v>19</v>
      </c>
      <c r="H66" s="30" t="s">
        <v>46</v>
      </c>
      <c r="I66" s="32">
        <v>3139842.4643077436</v>
      </c>
      <c r="J66" s="33">
        <f t="shared" si="6"/>
        <v>3139842.4643077436</v>
      </c>
      <c r="K66" s="33">
        <f t="shared" si="7"/>
        <v>3139842.4643077436</v>
      </c>
      <c r="L66" s="34">
        <f t="shared" si="2"/>
        <v>3139842.4643077436</v>
      </c>
      <c r="M66" s="34"/>
      <c r="N66" s="34">
        <f t="shared" si="10"/>
        <v>67192.62873618571</v>
      </c>
      <c r="O66" s="28"/>
      <c r="S66" s="75">
        <v>46021</v>
      </c>
    </row>
    <row r="67" spans="1:19" s="6" customFormat="1" ht="60.75" customHeight="1">
      <c r="A67" s="27">
        <f t="shared" si="3"/>
        <v>59</v>
      </c>
      <c r="B67" s="27">
        <v>2025</v>
      </c>
      <c r="C67" s="28" t="s">
        <v>15</v>
      </c>
      <c r="D67" s="29" t="s">
        <v>16</v>
      </c>
      <c r="E67" s="28" t="s">
        <v>98</v>
      </c>
      <c r="F67" s="30" t="s">
        <v>99</v>
      </c>
      <c r="G67" s="31" t="s">
        <v>19</v>
      </c>
      <c r="H67" s="30" t="s">
        <v>28</v>
      </c>
      <c r="I67" s="32">
        <v>1807462.4</v>
      </c>
      <c r="J67" s="33">
        <f t="shared" si="6"/>
        <v>722984.96</v>
      </c>
      <c r="K67" s="33">
        <f t="shared" si="7"/>
        <v>722984.96</v>
      </c>
      <c r="L67" s="34">
        <f t="shared" si="2"/>
        <v>1807462.4</v>
      </c>
      <c r="M67" s="34"/>
      <c r="N67" s="34"/>
      <c r="O67" s="28"/>
      <c r="P67" s="35">
        <f>L67/2.5</f>
        <v>722984.96</v>
      </c>
      <c r="S67" s="75">
        <v>46021</v>
      </c>
    </row>
    <row r="68" spans="1:19" s="6" customFormat="1" ht="60.75" customHeight="1">
      <c r="A68" s="27">
        <f t="shared" si="3"/>
        <v>60</v>
      </c>
      <c r="B68" s="27">
        <v>2025</v>
      </c>
      <c r="C68" s="28" t="s">
        <v>15</v>
      </c>
      <c r="D68" s="29" t="s">
        <v>16</v>
      </c>
      <c r="E68" s="28" t="s">
        <v>100</v>
      </c>
      <c r="F68" s="30" t="s">
        <v>101</v>
      </c>
      <c r="G68" s="31" t="s">
        <v>19</v>
      </c>
      <c r="H68" s="30" t="s">
        <v>28</v>
      </c>
      <c r="I68" s="32">
        <v>1807462.4</v>
      </c>
      <c r="J68" s="33">
        <f t="shared" si="6"/>
        <v>722984.96</v>
      </c>
      <c r="K68" s="33">
        <f t="shared" si="7"/>
        <v>722984.96</v>
      </c>
      <c r="L68" s="34">
        <f t="shared" si="2"/>
        <v>1807462.4</v>
      </c>
      <c r="M68" s="34"/>
      <c r="N68" s="34"/>
      <c r="O68" s="28"/>
      <c r="P68" s="35">
        <f>L68/2.5</f>
        <v>722984.96</v>
      </c>
      <c r="S68" s="75">
        <v>46021</v>
      </c>
    </row>
    <row r="69" spans="1:19" s="6" customFormat="1" ht="60.75" customHeight="1">
      <c r="A69" s="27">
        <f t="shared" si="3"/>
        <v>61</v>
      </c>
      <c r="B69" s="27">
        <v>2024</v>
      </c>
      <c r="C69" s="28" t="s">
        <v>15</v>
      </c>
      <c r="D69" s="29" t="s">
        <v>16</v>
      </c>
      <c r="E69" s="28" t="s">
        <v>102</v>
      </c>
      <c r="F69" s="30" t="s">
        <v>103</v>
      </c>
      <c r="G69" s="31" t="s">
        <v>19</v>
      </c>
      <c r="H69" s="30" t="s">
        <v>46</v>
      </c>
      <c r="I69" s="32">
        <v>4042248</v>
      </c>
      <c r="J69" s="33">
        <v>5975263</v>
      </c>
      <c r="K69" s="33">
        <v>5575263</v>
      </c>
      <c r="L69" s="34">
        <f t="shared" si="2"/>
        <v>4042248</v>
      </c>
      <c r="M69" s="34"/>
      <c r="N69" s="34">
        <f>J69*0.0214</f>
        <v>127870.62819999999</v>
      </c>
      <c r="O69" s="28"/>
      <c r="S69" s="75">
        <v>46021</v>
      </c>
    </row>
    <row r="70" spans="1:19" s="6" customFormat="1" ht="60.75" customHeight="1">
      <c r="A70" s="27">
        <f t="shared" si="3"/>
        <v>62</v>
      </c>
      <c r="B70" s="27">
        <v>2024</v>
      </c>
      <c r="C70" s="28" t="s">
        <v>15</v>
      </c>
      <c r="D70" s="29" t="s">
        <v>16</v>
      </c>
      <c r="E70" s="28" t="s">
        <v>102</v>
      </c>
      <c r="F70" s="30" t="s">
        <v>103</v>
      </c>
      <c r="G70" s="31" t="s">
        <v>19</v>
      </c>
      <c r="H70" s="30" t="s">
        <v>36</v>
      </c>
      <c r="I70" s="32">
        <v>5045685.4</v>
      </c>
      <c r="J70" s="33">
        <v>5282928</v>
      </c>
      <c r="K70" s="33">
        <v>5282928</v>
      </c>
      <c r="L70" s="34">
        <f t="shared" si="2"/>
        <v>5045685.4</v>
      </c>
      <c r="M70" s="34"/>
      <c r="N70" s="34">
        <f>J70*0.0214</f>
        <v>113054.6592</v>
      </c>
      <c r="O70" s="28"/>
      <c r="S70" s="75">
        <v>46021</v>
      </c>
    </row>
    <row r="71" spans="1:19" s="6" customFormat="1" ht="60.75" customHeight="1">
      <c r="A71" s="27">
        <f t="shared" si="3"/>
        <v>63</v>
      </c>
      <c r="B71" s="27">
        <v>2024</v>
      </c>
      <c r="C71" s="28" t="s">
        <v>15</v>
      </c>
      <c r="D71" s="29" t="s">
        <v>16</v>
      </c>
      <c r="E71" s="28" t="s">
        <v>102</v>
      </c>
      <c r="F71" s="30" t="s">
        <v>103</v>
      </c>
      <c r="G71" s="31" t="s">
        <v>19</v>
      </c>
      <c r="H71" s="30" t="s">
        <v>71</v>
      </c>
      <c r="I71" s="32">
        <v>1211112</v>
      </c>
      <c r="J71" s="33">
        <v>1524096</v>
      </c>
      <c r="K71" s="33">
        <v>1524096</v>
      </c>
      <c r="L71" s="34">
        <f t="shared" si="2"/>
        <v>1211112</v>
      </c>
      <c r="M71" s="34"/>
      <c r="N71" s="34"/>
      <c r="O71" s="28"/>
      <c r="S71" s="75">
        <v>46021</v>
      </c>
    </row>
    <row r="72" spans="1:19" s="6" customFormat="1" ht="60.75" customHeight="1">
      <c r="A72" s="27">
        <f t="shared" si="3"/>
        <v>64</v>
      </c>
      <c r="B72" s="27">
        <v>2024</v>
      </c>
      <c r="C72" s="28" t="s">
        <v>15</v>
      </c>
      <c r="D72" s="29" t="s">
        <v>16</v>
      </c>
      <c r="E72" s="28" t="s">
        <v>102</v>
      </c>
      <c r="F72" s="30" t="s">
        <v>103</v>
      </c>
      <c r="G72" s="31" t="s">
        <v>19</v>
      </c>
      <c r="H72" s="30" t="s">
        <v>43</v>
      </c>
      <c r="I72" s="32">
        <v>1524096</v>
      </c>
      <c r="J72" s="33">
        <v>1592136</v>
      </c>
      <c r="K72" s="33">
        <v>1592136</v>
      </c>
      <c r="L72" s="34">
        <f t="shared" si="2"/>
        <v>1524096</v>
      </c>
      <c r="M72" s="34"/>
      <c r="N72" s="34"/>
      <c r="O72" s="28"/>
      <c r="S72" s="75">
        <v>46021</v>
      </c>
    </row>
    <row r="73" spans="1:19" s="6" customFormat="1" ht="60.75" customHeight="1">
      <c r="A73" s="27">
        <f t="shared" si="3"/>
        <v>65</v>
      </c>
      <c r="B73" s="27">
        <v>2024</v>
      </c>
      <c r="C73" s="28" t="s">
        <v>15</v>
      </c>
      <c r="D73" s="29" t="s">
        <v>16</v>
      </c>
      <c r="E73" s="28" t="s">
        <v>104</v>
      </c>
      <c r="F73" s="30" t="s">
        <v>105</v>
      </c>
      <c r="G73" s="31" t="s">
        <v>19</v>
      </c>
      <c r="H73" s="30" t="s">
        <v>46</v>
      </c>
      <c r="I73" s="32">
        <v>4042248</v>
      </c>
      <c r="J73" s="33">
        <v>5975263</v>
      </c>
      <c r="K73" s="33">
        <v>5975263</v>
      </c>
      <c r="L73" s="34">
        <f aca="true" t="shared" si="11" ref="L73:L136">I73</f>
        <v>4042248</v>
      </c>
      <c r="M73" s="34"/>
      <c r="N73" s="34">
        <f aca="true" t="shared" si="12" ref="N73:N81">J73*0.0214</f>
        <v>127870.62819999999</v>
      </c>
      <c r="O73" s="28"/>
      <c r="S73" s="75">
        <v>46021</v>
      </c>
    </row>
    <row r="74" spans="1:19" s="6" customFormat="1" ht="60.75" customHeight="1">
      <c r="A74" s="27">
        <f t="shared" si="3"/>
        <v>66</v>
      </c>
      <c r="B74" s="27">
        <v>2024</v>
      </c>
      <c r="C74" s="28" t="s">
        <v>15</v>
      </c>
      <c r="D74" s="29" t="s">
        <v>16</v>
      </c>
      <c r="E74" s="28" t="s">
        <v>104</v>
      </c>
      <c r="F74" s="30" t="s">
        <v>105</v>
      </c>
      <c r="G74" s="31" t="s">
        <v>19</v>
      </c>
      <c r="H74" s="30" t="s">
        <v>47</v>
      </c>
      <c r="I74" s="32">
        <v>11142318</v>
      </c>
      <c r="J74" s="33">
        <v>13602267</v>
      </c>
      <c r="K74" s="33">
        <v>13602267</v>
      </c>
      <c r="L74" s="34">
        <f t="shared" si="11"/>
        <v>11142318</v>
      </c>
      <c r="M74" s="34"/>
      <c r="N74" s="34">
        <f t="shared" si="12"/>
        <v>291088.51379999996</v>
      </c>
      <c r="O74" s="28"/>
      <c r="S74" s="75">
        <v>46021</v>
      </c>
    </row>
    <row r="75" spans="1:19" s="6" customFormat="1" ht="60.75" customHeight="1">
      <c r="A75" s="27">
        <f aca="true" t="shared" si="13" ref="A75:A138">A74+1</f>
        <v>67</v>
      </c>
      <c r="B75" s="27">
        <v>2024</v>
      </c>
      <c r="C75" s="28" t="s">
        <v>15</v>
      </c>
      <c r="D75" s="29" t="s">
        <v>16</v>
      </c>
      <c r="E75" s="28" t="s">
        <v>104</v>
      </c>
      <c r="F75" s="30" t="s">
        <v>105</v>
      </c>
      <c r="G75" s="31" t="s">
        <v>19</v>
      </c>
      <c r="H75" s="30" t="s">
        <v>48</v>
      </c>
      <c r="I75" s="32">
        <v>478826</v>
      </c>
      <c r="J75" s="33">
        <v>660097</v>
      </c>
      <c r="K75" s="33">
        <v>660097</v>
      </c>
      <c r="L75" s="34">
        <f t="shared" si="11"/>
        <v>478826</v>
      </c>
      <c r="M75" s="34"/>
      <c r="N75" s="34">
        <f t="shared" si="12"/>
        <v>14126.075799999999</v>
      </c>
      <c r="O75" s="28"/>
      <c r="S75" s="75">
        <v>46021</v>
      </c>
    </row>
    <row r="76" spans="1:19" s="6" customFormat="1" ht="60.75" customHeight="1">
      <c r="A76" s="27">
        <f t="shared" si="13"/>
        <v>68</v>
      </c>
      <c r="B76" s="27">
        <v>2024</v>
      </c>
      <c r="C76" s="28" t="s">
        <v>15</v>
      </c>
      <c r="D76" s="29" t="s">
        <v>16</v>
      </c>
      <c r="E76" s="28" t="s">
        <v>104</v>
      </c>
      <c r="F76" s="30" t="s">
        <v>105</v>
      </c>
      <c r="G76" s="31" t="s">
        <v>19</v>
      </c>
      <c r="H76" s="30" t="s">
        <v>49</v>
      </c>
      <c r="I76" s="32">
        <v>1180590</v>
      </c>
      <c r="J76" s="33">
        <v>1644750</v>
      </c>
      <c r="K76" s="33">
        <v>1644750</v>
      </c>
      <c r="L76" s="34">
        <f t="shared" si="11"/>
        <v>1180590</v>
      </c>
      <c r="M76" s="34"/>
      <c r="N76" s="34">
        <f t="shared" si="12"/>
        <v>35197.65</v>
      </c>
      <c r="O76" s="28"/>
      <c r="S76" s="75">
        <v>46021</v>
      </c>
    </row>
    <row r="77" spans="1:19" s="6" customFormat="1" ht="60.75" customHeight="1">
      <c r="A77" s="27">
        <f t="shared" si="13"/>
        <v>69</v>
      </c>
      <c r="B77" s="27">
        <v>2024</v>
      </c>
      <c r="C77" s="28" t="s">
        <v>15</v>
      </c>
      <c r="D77" s="29" t="s">
        <v>16</v>
      </c>
      <c r="E77" s="28" t="s">
        <v>104</v>
      </c>
      <c r="F77" s="30" t="s">
        <v>105</v>
      </c>
      <c r="G77" s="31" t="s">
        <v>19</v>
      </c>
      <c r="H77" s="30" t="s">
        <v>50</v>
      </c>
      <c r="I77" s="32">
        <v>2361180</v>
      </c>
      <c r="J77" s="33">
        <v>3289500</v>
      </c>
      <c r="K77" s="33">
        <v>3289500</v>
      </c>
      <c r="L77" s="34">
        <f t="shared" si="11"/>
        <v>2361180</v>
      </c>
      <c r="M77" s="34"/>
      <c r="N77" s="34">
        <f t="shared" si="12"/>
        <v>70395.3</v>
      </c>
      <c r="O77" s="28"/>
      <c r="S77" s="75">
        <v>46021</v>
      </c>
    </row>
    <row r="78" spans="1:19" s="6" customFormat="1" ht="60.75" customHeight="1">
      <c r="A78" s="27">
        <f t="shared" si="13"/>
        <v>70</v>
      </c>
      <c r="B78" s="27">
        <v>2024</v>
      </c>
      <c r="C78" s="28" t="s">
        <v>15</v>
      </c>
      <c r="D78" s="29" t="s">
        <v>16</v>
      </c>
      <c r="E78" s="28" t="s">
        <v>104</v>
      </c>
      <c r="F78" s="30" t="s">
        <v>105</v>
      </c>
      <c r="G78" s="31" t="s">
        <v>19</v>
      </c>
      <c r="H78" s="30" t="s">
        <v>20</v>
      </c>
      <c r="I78" s="32">
        <v>1277832</v>
      </c>
      <c r="J78" s="33">
        <v>1765911</v>
      </c>
      <c r="K78" s="33">
        <v>1765911</v>
      </c>
      <c r="L78" s="34">
        <f t="shared" si="11"/>
        <v>1277832</v>
      </c>
      <c r="M78" s="34"/>
      <c r="N78" s="34">
        <f t="shared" si="12"/>
        <v>37790.4954</v>
      </c>
      <c r="O78" s="28"/>
      <c r="S78" s="75">
        <v>46021</v>
      </c>
    </row>
    <row r="79" spans="1:19" s="6" customFormat="1" ht="60.75" customHeight="1">
      <c r="A79" s="27">
        <f t="shared" si="13"/>
        <v>71</v>
      </c>
      <c r="B79" s="27">
        <v>2024</v>
      </c>
      <c r="C79" s="28" t="s">
        <v>15</v>
      </c>
      <c r="D79" s="29" t="s">
        <v>16</v>
      </c>
      <c r="E79" s="28" t="s">
        <v>104</v>
      </c>
      <c r="F79" s="30" t="s">
        <v>105</v>
      </c>
      <c r="G79" s="31" t="s">
        <v>19</v>
      </c>
      <c r="H79" s="30" t="s">
        <v>32</v>
      </c>
      <c r="I79" s="32">
        <v>13360020</v>
      </c>
      <c r="J79" s="33">
        <v>15105181</v>
      </c>
      <c r="K79" s="33">
        <v>15105181</v>
      </c>
      <c r="L79" s="34">
        <f t="shared" si="11"/>
        <v>13360020</v>
      </c>
      <c r="M79" s="34"/>
      <c r="N79" s="34">
        <f t="shared" si="12"/>
        <v>323250.8734</v>
      </c>
      <c r="O79" s="28"/>
      <c r="S79" s="75">
        <v>46021</v>
      </c>
    </row>
    <row r="80" spans="1:19" s="6" customFormat="1" ht="60.75" customHeight="1">
      <c r="A80" s="27">
        <f t="shared" si="13"/>
        <v>72</v>
      </c>
      <c r="B80" s="27">
        <v>2024</v>
      </c>
      <c r="C80" s="28" t="s">
        <v>15</v>
      </c>
      <c r="D80" s="29" t="s">
        <v>16</v>
      </c>
      <c r="E80" s="28" t="s">
        <v>104</v>
      </c>
      <c r="F80" s="30" t="s">
        <v>105</v>
      </c>
      <c r="G80" s="31" t="s">
        <v>19</v>
      </c>
      <c r="H80" s="30" t="s">
        <v>60</v>
      </c>
      <c r="I80" s="32">
        <v>9497997.456202125</v>
      </c>
      <c r="J80" s="33">
        <f t="shared" si="6"/>
        <v>9497997.456202125</v>
      </c>
      <c r="K80" s="33">
        <f t="shared" si="7"/>
        <v>9497997.456202125</v>
      </c>
      <c r="L80" s="34">
        <f t="shared" si="11"/>
        <v>9497997.456202125</v>
      </c>
      <c r="M80" s="34"/>
      <c r="N80" s="34">
        <f t="shared" si="12"/>
        <v>203257.14556272546</v>
      </c>
      <c r="O80" s="28"/>
      <c r="S80" s="75">
        <v>46021</v>
      </c>
    </row>
    <row r="81" spans="1:19" s="6" customFormat="1" ht="60.75" customHeight="1">
      <c r="A81" s="27">
        <f t="shared" si="13"/>
        <v>73</v>
      </c>
      <c r="B81" s="27">
        <v>2024</v>
      </c>
      <c r="C81" s="28" t="s">
        <v>15</v>
      </c>
      <c r="D81" s="29" t="s">
        <v>16</v>
      </c>
      <c r="E81" s="28" t="s">
        <v>104</v>
      </c>
      <c r="F81" s="30" t="s">
        <v>105</v>
      </c>
      <c r="G81" s="31" t="s">
        <v>19</v>
      </c>
      <c r="H81" s="30" t="s">
        <v>36</v>
      </c>
      <c r="I81" s="32">
        <v>5162451.2</v>
      </c>
      <c r="J81" s="33">
        <v>5405184</v>
      </c>
      <c r="K81" s="33">
        <v>5405184</v>
      </c>
      <c r="L81" s="34">
        <f t="shared" si="11"/>
        <v>5162451.2</v>
      </c>
      <c r="M81" s="34"/>
      <c r="N81" s="34">
        <f t="shared" si="12"/>
        <v>115670.93759999999</v>
      </c>
      <c r="O81" s="28"/>
      <c r="S81" s="75">
        <v>46021</v>
      </c>
    </row>
    <row r="82" spans="1:19" s="6" customFormat="1" ht="60.75" customHeight="1">
      <c r="A82" s="27">
        <f t="shared" si="13"/>
        <v>74</v>
      </c>
      <c r="B82" s="27">
        <v>2024</v>
      </c>
      <c r="C82" s="28" t="s">
        <v>15</v>
      </c>
      <c r="D82" s="29" t="s">
        <v>16</v>
      </c>
      <c r="E82" s="28" t="s">
        <v>104</v>
      </c>
      <c r="F82" s="30" t="s">
        <v>105</v>
      </c>
      <c r="G82" s="31" t="s">
        <v>19</v>
      </c>
      <c r="H82" s="30" t="s">
        <v>71</v>
      </c>
      <c r="I82" s="32">
        <v>941620</v>
      </c>
      <c r="J82" s="33">
        <v>1406160</v>
      </c>
      <c r="K82" s="33">
        <v>1406160</v>
      </c>
      <c r="L82" s="34">
        <f t="shared" si="11"/>
        <v>941620</v>
      </c>
      <c r="M82" s="34"/>
      <c r="N82" s="34"/>
      <c r="O82" s="28"/>
      <c r="S82" s="75">
        <v>46021</v>
      </c>
    </row>
    <row r="83" spans="1:19" s="6" customFormat="1" ht="60.75" customHeight="1">
      <c r="A83" s="27">
        <f t="shared" si="13"/>
        <v>75</v>
      </c>
      <c r="B83" s="27">
        <v>2024</v>
      </c>
      <c r="C83" s="28" t="s">
        <v>15</v>
      </c>
      <c r="D83" s="29" t="s">
        <v>16</v>
      </c>
      <c r="E83" s="28" t="s">
        <v>104</v>
      </c>
      <c r="F83" s="30" t="s">
        <v>105</v>
      </c>
      <c r="G83" s="31" t="s">
        <v>19</v>
      </c>
      <c r="H83" s="30" t="s">
        <v>51</v>
      </c>
      <c r="I83" s="32">
        <v>920460</v>
      </c>
      <c r="J83" s="33">
        <v>1142505</v>
      </c>
      <c r="K83" s="33">
        <v>1142505</v>
      </c>
      <c r="L83" s="34">
        <f t="shared" si="11"/>
        <v>920460</v>
      </c>
      <c r="M83" s="34"/>
      <c r="N83" s="34"/>
      <c r="O83" s="28"/>
      <c r="S83" s="75">
        <v>46021</v>
      </c>
    </row>
    <row r="84" spans="1:19" s="6" customFormat="1" ht="60.75" customHeight="1">
      <c r="A84" s="27">
        <f t="shared" si="13"/>
        <v>76</v>
      </c>
      <c r="B84" s="27">
        <v>2024</v>
      </c>
      <c r="C84" s="28" t="s">
        <v>15</v>
      </c>
      <c r="D84" s="29" t="s">
        <v>16</v>
      </c>
      <c r="E84" s="28" t="s">
        <v>104</v>
      </c>
      <c r="F84" s="30" t="s">
        <v>105</v>
      </c>
      <c r="G84" s="31" t="s">
        <v>19</v>
      </c>
      <c r="H84" s="30" t="s">
        <v>23</v>
      </c>
      <c r="I84" s="32">
        <v>878140</v>
      </c>
      <c r="J84" s="33">
        <v>1092285</v>
      </c>
      <c r="K84" s="33">
        <v>1092285</v>
      </c>
      <c r="L84" s="34">
        <f t="shared" si="11"/>
        <v>878140</v>
      </c>
      <c r="M84" s="34"/>
      <c r="N84" s="34"/>
      <c r="O84" s="28"/>
      <c r="S84" s="75">
        <v>46021</v>
      </c>
    </row>
    <row r="85" spans="1:19" s="6" customFormat="1" ht="60.75" customHeight="1">
      <c r="A85" s="27">
        <f t="shared" si="13"/>
        <v>77</v>
      </c>
      <c r="B85" s="27">
        <v>2024</v>
      </c>
      <c r="C85" s="28" t="s">
        <v>15</v>
      </c>
      <c r="D85" s="29" t="s">
        <v>16</v>
      </c>
      <c r="E85" s="28" t="s">
        <v>104</v>
      </c>
      <c r="F85" s="30" t="s">
        <v>105</v>
      </c>
      <c r="G85" s="31" t="s">
        <v>19</v>
      </c>
      <c r="H85" s="30" t="s">
        <v>24</v>
      </c>
      <c r="I85" s="32">
        <v>867560</v>
      </c>
      <c r="J85" s="33">
        <v>1079730</v>
      </c>
      <c r="K85" s="33">
        <v>1079730</v>
      </c>
      <c r="L85" s="34">
        <f t="shared" si="11"/>
        <v>867560</v>
      </c>
      <c r="M85" s="34"/>
      <c r="N85" s="34"/>
      <c r="O85" s="28"/>
      <c r="S85" s="75">
        <v>46021</v>
      </c>
    </row>
    <row r="86" spans="1:19" s="6" customFormat="1" ht="60.75" customHeight="1">
      <c r="A86" s="27">
        <f t="shared" si="13"/>
        <v>78</v>
      </c>
      <c r="B86" s="27">
        <v>2024</v>
      </c>
      <c r="C86" s="28" t="s">
        <v>15</v>
      </c>
      <c r="D86" s="29" t="s">
        <v>16</v>
      </c>
      <c r="E86" s="28" t="s">
        <v>104</v>
      </c>
      <c r="F86" s="30" t="s">
        <v>105</v>
      </c>
      <c r="G86" s="31" t="s">
        <v>19</v>
      </c>
      <c r="H86" s="30" t="s">
        <v>25</v>
      </c>
      <c r="I86" s="32">
        <v>878140</v>
      </c>
      <c r="J86" s="33">
        <v>1092285</v>
      </c>
      <c r="K86" s="33">
        <v>1092285</v>
      </c>
      <c r="L86" s="34">
        <f t="shared" si="11"/>
        <v>878140</v>
      </c>
      <c r="M86" s="34"/>
      <c r="N86" s="34"/>
      <c r="O86" s="28"/>
      <c r="S86" s="75">
        <v>46021</v>
      </c>
    </row>
    <row r="87" spans="1:19" s="6" customFormat="1" ht="60.75" customHeight="1">
      <c r="A87" s="27">
        <f t="shared" si="13"/>
        <v>79</v>
      </c>
      <c r="B87" s="27">
        <v>2024</v>
      </c>
      <c r="C87" s="28" t="s">
        <v>15</v>
      </c>
      <c r="D87" s="29" t="s">
        <v>16</v>
      </c>
      <c r="E87" s="28" t="s">
        <v>104</v>
      </c>
      <c r="F87" s="30" t="s">
        <v>105</v>
      </c>
      <c r="G87" s="31" t="s">
        <v>19</v>
      </c>
      <c r="H87" s="30" t="s">
        <v>106</v>
      </c>
      <c r="I87" s="32">
        <v>1206120</v>
      </c>
      <c r="J87" s="33">
        <v>1494045</v>
      </c>
      <c r="K87" s="33">
        <v>1494045</v>
      </c>
      <c r="L87" s="34">
        <f t="shared" si="11"/>
        <v>1206120</v>
      </c>
      <c r="M87" s="34"/>
      <c r="N87" s="34"/>
      <c r="O87" s="28"/>
      <c r="S87" s="75">
        <v>46021</v>
      </c>
    </row>
    <row r="88" spans="1:19" s="6" customFormat="1" ht="60.75" customHeight="1">
      <c r="A88" s="27">
        <f t="shared" si="13"/>
        <v>80</v>
      </c>
      <c r="B88" s="27">
        <v>2024</v>
      </c>
      <c r="C88" s="28" t="s">
        <v>15</v>
      </c>
      <c r="D88" s="29" t="s">
        <v>16</v>
      </c>
      <c r="E88" s="28" t="s">
        <v>104</v>
      </c>
      <c r="F88" s="30" t="s">
        <v>105</v>
      </c>
      <c r="G88" s="31" t="s">
        <v>19</v>
      </c>
      <c r="H88" s="30" t="s">
        <v>43</v>
      </c>
      <c r="I88" s="32">
        <v>1184960</v>
      </c>
      <c r="J88" s="33">
        <v>1468935</v>
      </c>
      <c r="K88" s="33">
        <v>1468935</v>
      </c>
      <c r="L88" s="34">
        <f t="shared" si="11"/>
        <v>1184960</v>
      </c>
      <c r="M88" s="34"/>
      <c r="N88" s="34"/>
      <c r="O88" s="28"/>
      <c r="S88" s="75">
        <v>46021</v>
      </c>
    </row>
    <row r="89" spans="1:19" s="6" customFormat="1" ht="60.75" customHeight="1">
      <c r="A89" s="27">
        <f t="shared" si="13"/>
        <v>81</v>
      </c>
      <c r="B89" s="27">
        <v>2024</v>
      </c>
      <c r="C89" s="28" t="s">
        <v>15</v>
      </c>
      <c r="D89" s="29" t="s">
        <v>16</v>
      </c>
      <c r="E89" s="28" t="s">
        <v>107</v>
      </c>
      <c r="F89" s="30" t="s">
        <v>108</v>
      </c>
      <c r="G89" s="31" t="s">
        <v>19</v>
      </c>
      <c r="H89" s="30" t="s">
        <v>46</v>
      </c>
      <c r="I89" s="32">
        <v>3515758.602460416</v>
      </c>
      <c r="J89" s="33">
        <f t="shared" si="6"/>
        <v>3515758.602460416</v>
      </c>
      <c r="K89" s="33">
        <f t="shared" si="7"/>
        <v>3515758.602460416</v>
      </c>
      <c r="L89" s="34">
        <f t="shared" si="11"/>
        <v>3515758.602460416</v>
      </c>
      <c r="M89" s="34"/>
      <c r="N89" s="34">
        <f>J89*0.0214</f>
        <v>75237.2340926529</v>
      </c>
      <c r="O89" s="28"/>
      <c r="S89" s="75">
        <v>46021</v>
      </c>
    </row>
    <row r="90" spans="1:19" s="6" customFormat="1" ht="60.75" customHeight="1">
      <c r="A90" s="27">
        <f t="shared" si="13"/>
        <v>82</v>
      </c>
      <c r="B90" s="27">
        <v>2025</v>
      </c>
      <c r="C90" s="28" t="s">
        <v>15</v>
      </c>
      <c r="D90" s="29" t="s">
        <v>16</v>
      </c>
      <c r="E90" s="28" t="s">
        <v>107</v>
      </c>
      <c r="F90" s="30" t="s">
        <v>108</v>
      </c>
      <c r="G90" s="31" t="s">
        <v>19</v>
      </c>
      <c r="H90" s="30" t="s">
        <v>32</v>
      </c>
      <c r="I90" s="32">
        <v>4431498.576016512</v>
      </c>
      <c r="J90" s="33">
        <f t="shared" si="6"/>
        <v>1772599.4304066047</v>
      </c>
      <c r="K90" s="33">
        <f t="shared" si="7"/>
        <v>1772599.4304066047</v>
      </c>
      <c r="L90" s="34">
        <f t="shared" si="11"/>
        <v>4431498.576016512</v>
      </c>
      <c r="M90" s="34"/>
      <c r="N90" s="34">
        <f>J90*0.0214</f>
        <v>37933.627810701335</v>
      </c>
      <c r="O90" s="28"/>
      <c r="P90" s="35">
        <f>L90/2.5</f>
        <v>1772599.4304066047</v>
      </c>
      <c r="S90" s="75">
        <v>46021</v>
      </c>
    </row>
    <row r="91" spans="1:19" s="6" customFormat="1" ht="60.75" customHeight="1">
      <c r="A91" s="27">
        <f t="shared" si="13"/>
        <v>83</v>
      </c>
      <c r="B91" s="27">
        <v>2024</v>
      </c>
      <c r="C91" s="28" t="s">
        <v>15</v>
      </c>
      <c r="D91" s="29" t="s">
        <v>16</v>
      </c>
      <c r="E91" s="28" t="s">
        <v>109</v>
      </c>
      <c r="F91" s="30" t="s">
        <v>110</v>
      </c>
      <c r="G91" s="31" t="s">
        <v>19</v>
      </c>
      <c r="H91" s="30" t="s">
        <v>49</v>
      </c>
      <c r="I91" s="32">
        <v>841236.7249727999</v>
      </c>
      <c r="J91" s="33">
        <f t="shared" si="6"/>
        <v>841236.7249727999</v>
      </c>
      <c r="K91" s="33">
        <f t="shared" si="7"/>
        <v>841236.7249727999</v>
      </c>
      <c r="L91" s="34">
        <f t="shared" si="11"/>
        <v>841236.7249727999</v>
      </c>
      <c r="M91" s="34"/>
      <c r="N91" s="34">
        <f aca="true" t="shared" si="14" ref="N91:N100">J91*0.0214</f>
        <v>18002.465914417917</v>
      </c>
      <c r="O91" s="28"/>
      <c r="S91" s="75">
        <v>46021</v>
      </c>
    </row>
    <row r="92" spans="1:19" s="6" customFormat="1" ht="60.75" customHeight="1">
      <c r="A92" s="27">
        <f t="shared" si="13"/>
        <v>84</v>
      </c>
      <c r="B92" s="27">
        <v>2024</v>
      </c>
      <c r="C92" s="28" t="s">
        <v>15</v>
      </c>
      <c r="D92" s="29" t="s">
        <v>16</v>
      </c>
      <c r="E92" s="28" t="s">
        <v>109</v>
      </c>
      <c r="F92" s="30" t="s">
        <v>110</v>
      </c>
      <c r="G92" s="31" t="s">
        <v>19</v>
      </c>
      <c r="H92" s="30" t="s">
        <v>50</v>
      </c>
      <c r="I92" s="32">
        <v>2480285.385306</v>
      </c>
      <c r="J92" s="33">
        <f t="shared" si="6"/>
        <v>2480285.385306</v>
      </c>
      <c r="K92" s="33">
        <f t="shared" si="7"/>
        <v>2480285.385306</v>
      </c>
      <c r="L92" s="34">
        <f t="shared" si="11"/>
        <v>2480285.385306</v>
      </c>
      <c r="M92" s="34"/>
      <c r="N92" s="34">
        <f t="shared" si="14"/>
        <v>53078.107245548395</v>
      </c>
      <c r="O92" s="28"/>
      <c r="S92" s="75">
        <v>46021</v>
      </c>
    </row>
    <row r="93" spans="1:19" s="6" customFormat="1" ht="60.75" customHeight="1">
      <c r="A93" s="27">
        <f t="shared" si="13"/>
        <v>85</v>
      </c>
      <c r="B93" s="27">
        <v>2024</v>
      </c>
      <c r="C93" s="28" t="s">
        <v>15</v>
      </c>
      <c r="D93" s="29" t="s">
        <v>16</v>
      </c>
      <c r="E93" s="28" t="s">
        <v>109</v>
      </c>
      <c r="F93" s="30" t="s">
        <v>110</v>
      </c>
      <c r="G93" s="31" t="s">
        <v>19</v>
      </c>
      <c r="H93" s="30" t="s">
        <v>20</v>
      </c>
      <c r="I93" s="32">
        <v>897194.2822175999</v>
      </c>
      <c r="J93" s="33">
        <f t="shared" si="6"/>
        <v>897194.2822175999</v>
      </c>
      <c r="K93" s="33">
        <f t="shared" si="7"/>
        <v>897194.2822175999</v>
      </c>
      <c r="L93" s="34">
        <f t="shared" si="11"/>
        <v>897194.2822175999</v>
      </c>
      <c r="M93" s="34"/>
      <c r="N93" s="34">
        <f t="shared" si="14"/>
        <v>19199.957639456636</v>
      </c>
      <c r="O93" s="28"/>
      <c r="S93" s="75">
        <v>46021</v>
      </c>
    </row>
    <row r="94" spans="1:19" s="6" customFormat="1" ht="60.75" customHeight="1">
      <c r="A94" s="27">
        <f t="shared" si="13"/>
        <v>86</v>
      </c>
      <c r="B94" s="27">
        <v>2024</v>
      </c>
      <c r="C94" s="28" t="s">
        <v>15</v>
      </c>
      <c r="D94" s="29" t="s">
        <v>16</v>
      </c>
      <c r="E94" s="28" t="s">
        <v>111</v>
      </c>
      <c r="F94" s="30" t="s">
        <v>112</v>
      </c>
      <c r="G94" s="31" t="s">
        <v>19</v>
      </c>
      <c r="H94" s="30" t="s">
        <v>49</v>
      </c>
      <c r="I94" s="32">
        <v>534322.1713536</v>
      </c>
      <c r="J94" s="33">
        <f t="shared" si="6"/>
        <v>534322.1713536</v>
      </c>
      <c r="K94" s="33">
        <f t="shared" si="7"/>
        <v>534322.1713536</v>
      </c>
      <c r="L94" s="34">
        <f t="shared" si="11"/>
        <v>534322.1713536</v>
      </c>
      <c r="M94" s="34"/>
      <c r="N94" s="34">
        <f t="shared" si="14"/>
        <v>11434.494466967039</v>
      </c>
      <c r="O94" s="28"/>
      <c r="S94" s="75">
        <v>46021</v>
      </c>
    </row>
    <row r="95" spans="1:19" s="6" customFormat="1" ht="60.75" customHeight="1">
      <c r="A95" s="27">
        <f t="shared" si="13"/>
        <v>87</v>
      </c>
      <c r="B95" s="27">
        <v>2024</v>
      </c>
      <c r="C95" s="28" t="s">
        <v>15</v>
      </c>
      <c r="D95" s="29" t="s">
        <v>16</v>
      </c>
      <c r="E95" s="28" t="s">
        <v>111</v>
      </c>
      <c r="F95" s="30" t="s">
        <v>112</v>
      </c>
      <c r="G95" s="31" t="s">
        <v>19</v>
      </c>
      <c r="H95" s="30" t="s">
        <v>50</v>
      </c>
      <c r="I95" s="32">
        <v>1662897.0367019998</v>
      </c>
      <c r="J95" s="33">
        <f t="shared" si="6"/>
        <v>1662897.0367019998</v>
      </c>
      <c r="K95" s="33">
        <f t="shared" si="7"/>
        <v>1662897.0367019998</v>
      </c>
      <c r="L95" s="34">
        <f t="shared" si="11"/>
        <v>1662897.0367019998</v>
      </c>
      <c r="M95" s="34"/>
      <c r="N95" s="34">
        <f t="shared" si="14"/>
        <v>35585.99658542279</v>
      </c>
      <c r="O95" s="28"/>
      <c r="S95" s="75">
        <v>46021</v>
      </c>
    </row>
    <row r="96" spans="1:19" s="6" customFormat="1" ht="60.75" customHeight="1">
      <c r="A96" s="27">
        <f t="shared" si="13"/>
        <v>88</v>
      </c>
      <c r="B96" s="27">
        <v>2024</v>
      </c>
      <c r="C96" s="28" t="s">
        <v>15</v>
      </c>
      <c r="D96" s="29" t="s">
        <v>16</v>
      </c>
      <c r="E96" s="28" t="s">
        <v>111</v>
      </c>
      <c r="F96" s="30" t="s">
        <v>112</v>
      </c>
      <c r="G96" s="31" t="s">
        <v>19</v>
      </c>
      <c r="H96" s="30" t="s">
        <v>20</v>
      </c>
      <c r="I96" s="32">
        <v>812904.7056708</v>
      </c>
      <c r="J96" s="33">
        <f t="shared" si="6"/>
        <v>812904.7056708</v>
      </c>
      <c r="K96" s="33">
        <f t="shared" si="7"/>
        <v>812904.7056708</v>
      </c>
      <c r="L96" s="34">
        <f t="shared" si="11"/>
        <v>812904.7056708</v>
      </c>
      <c r="M96" s="34"/>
      <c r="N96" s="34">
        <f t="shared" si="14"/>
        <v>17396.16070135512</v>
      </c>
      <c r="O96" s="28"/>
      <c r="S96" s="75">
        <v>46021</v>
      </c>
    </row>
    <row r="97" spans="1:19" s="6" customFormat="1" ht="60.75" customHeight="1">
      <c r="A97" s="27">
        <f t="shared" si="13"/>
        <v>89</v>
      </c>
      <c r="B97" s="27">
        <v>2025</v>
      </c>
      <c r="C97" s="28" t="s">
        <v>15</v>
      </c>
      <c r="D97" s="29" t="s">
        <v>16</v>
      </c>
      <c r="E97" s="28" t="s">
        <v>111</v>
      </c>
      <c r="F97" s="30" t="s">
        <v>112</v>
      </c>
      <c r="G97" s="31" t="s">
        <v>19</v>
      </c>
      <c r="H97" s="30" t="s">
        <v>32</v>
      </c>
      <c r="I97" s="32">
        <v>6987493.45025147</v>
      </c>
      <c r="J97" s="33">
        <f aca="true" t="shared" si="15" ref="J97:J161">IF(P97&gt;0,P97,L97)</f>
        <v>2794997.3801005883</v>
      </c>
      <c r="K97" s="33">
        <f aca="true" t="shared" si="16" ref="K97:K161">IF(P97&gt;0,P97,L97)</f>
        <v>2794997.3801005883</v>
      </c>
      <c r="L97" s="34">
        <f t="shared" si="11"/>
        <v>6987493.45025147</v>
      </c>
      <c r="M97" s="34"/>
      <c r="N97" s="34">
        <f t="shared" si="14"/>
        <v>59812.94393415259</v>
      </c>
      <c r="O97" s="28"/>
      <c r="P97" s="35">
        <f>L97/2.5</f>
        <v>2794997.3801005883</v>
      </c>
      <c r="S97" s="75">
        <v>46021</v>
      </c>
    </row>
    <row r="98" spans="1:19" s="6" customFormat="1" ht="60.75" customHeight="1">
      <c r="A98" s="27">
        <f t="shared" si="13"/>
        <v>90</v>
      </c>
      <c r="B98" s="27">
        <v>2024</v>
      </c>
      <c r="C98" s="28" t="s">
        <v>15</v>
      </c>
      <c r="D98" s="29" t="s">
        <v>16</v>
      </c>
      <c r="E98" s="28" t="s">
        <v>111</v>
      </c>
      <c r="F98" s="30" t="s">
        <v>112</v>
      </c>
      <c r="G98" s="31" t="s">
        <v>19</v>
      </c>
      <c r="H98" s="30" t="s">
        <v>31</v>
      </c>
      <c r="I98" s="32">
        <v>4319476.029155715</v>
      </c>
      <c r="J98" s="33">
        <f t="shared" si="15"/>
        <v>4319476.029155715</v>
      </c>
      <c r="K98" s="33">
        <f t="shared" si="16"/>
        <v>4319476.029155715</v>
      </c>
      <c r="L98" s="34">
        <f t="shared" si="11"/>
        <v>4319476.029155715</v>
      </c>
      <c r="M98" s="34"/>
      <c r="N98" s="34">
        <f t="shared" si="14"/>
        <v>92436.78702393231</v>
      </c>
      <c r="O98" s="28"/>
      <c r="S98" s="75">
        <v>46021</v>
      </c>
    </row>
    <row r="99" spans="1:19" s="6" customFormat="1" ht="60.75" customHeight="1">
      <c r="A99" s="27">
        <f t="shared" si="13"/>
        <v>91</v>
      </c>
      <c r="B99" s="27">
        <v>2024</v>
      </c>
      <c r="C99" s="28" t="s">
        <v>15</v>
      </c>
      <c r="D99" s="29" t="s">
        <v>16</v>
      </c>
      <c r="E99" s="28" t="s">
        <v>111</v>
      </c>
      <c r="F99" s="30" t="s">
        <v>112</v>
      </c>
      <c r="G99" s="31" t="s">
        <v>19</v>
      </c>
      <c r="H99" s="30" t="s">
        <v>60</v>
      </c>
      <c r="I99" s="32">
        <v>12198664.184692092</v>
      </c>
      <c r="J99" s="33">
        <f t="shared" si="15"/>
        <v>12198664.184692092</v>
      </c>
      <c r="K99" s="33">
        <f t="shared" si="16"/>
        <v>12198664.184692092</v>
      </c>
      <c r="L99" s="34">
        <f t="shared" si="11"/>
        <v>12198664.184692092</v>
      </c>
      <c r="M99" s="34"/>
      <c r="N99" s="34">
        <f t="shared" si="14"/>
        <v>261051.41355241076</v>
      </c>
      <c r="O99" s="28"/>
      <c r="S99" s="75">
        <v>46021</v>
      </c>
    </row>
    <row r="100" spans="1:19" s="6" customFormat="1" ht="60.75" customHeight="1">
      <c r="A100" s="27">
        <f t="shared" si="13"/>
        <v>92</v>
      </c>
      <c r="B100" s="27">
        <v>2024</v>
      </c>
      <c r="C100" s="28" t="s">
        <v>15</v>
      </c>
      <c r="D100" s="29" t="s">
        <v>16</v>
      </c>
      <c r="E100" s="28" t="s">
        <v>113</v>
      </c>
      <c r="F100" s="30" t="s">
        <v>114</v>
      </c>
      <c r="G100" s="31" t="s">
        <v>19</v>
      </c>
      <c r="H100" s="30" t="s">
        <v>49</v>
      </c>
      <c r="I100" s="32">
        <v>725883.1366019999</v>
      </c>
      <c r="J100" s="33">
        <f t="shared" si="15"/>
        <v>725883.1366019999</v>
      </c>
      <c r="K100" s="33">
        <f t="shared" si="16"/>
        <v>725883.1366019999</v>
      </c>
      <c r="L100" s="34">
        <f t="shared" si="11"/>
        <v>725883.1366019999</v>
      </c>
      <c r="M100" s="34"/>
      <c r="N100" s="34">
        <f t="shared" si="14"/>
        <v>15533.899123282796</v>
      </c>
      <c r="O100" s="28"/>
      <c r="S100" s="75">
        <v>46021</v>
      </c>
    </row>
    <row r="101" spans="1:19" s="6" customFormat="1" ht="60.75" customHeight="1">
      <c r="A101" s="27">
        <f t="shared" si="13"/>
        <v>93</v>
      </c>
      <c r="B101" s="27">
        <v>2025</v>
      </c>
      <c r="C101" s="28" t="s">
        <v>15</v>
      </c>
      <c r="D101" s="29" t="s">
        <v>16</v>
      </c>
      <c r="E101" s="28" t="s">
        <v>115</v>
      </c>
      <c r="F101" s="30" t="s">
        <v>116</v>
      </c>
      <c r="G101" s="31" t="s">
        <v>19</v>
      </c>
      <c r="H101" s="30" t="s">
        <v>23</v>
      </c>
      <c r="I101" s="32">
        <v>897313</v>
      </c>
      <c r="J101" s="33">
        <f t="shared" si="15"/>
        <v>358925.2</v>
      </c>
      <c r="K101" s="33">
        <f t="shared" si="16"/>
        <v>358925.2</v>
      </c>
      <c r="L101" s="34">
        <f t="shared" si="11"/>
        <v>897313</v>
      </c>
      <c r="M101" s="34"/>
      <c r="N101" s="34"/>
      <c r="O101" s="28"/>
      <c r="P101" s="35">
        <f aca="true" t="shared" si="17" ref="P101:P118">L101/2.5</f>
        <v>358925.2</v>
      </c>
      <c r="S101" s="75">
        <v>46021</v>
      </c>
    </row>
    <row r="102" spans="1:19" s="6" customFormat="1" ht="60.75" customHeight="1">
      <c r="A102" s="27">
        <f t="shared" si="13"/>
        <v>94</v>
      </c>
      <c r="B102" s="27">
        <v>2025</v>
      </c>
      <c r="C102" s="28" t="s">
        <v>15</v>
      </c>
      <c r="D102" s="29" t="s">
        <v>16</v>
      </c>
      <c r="E102" s="28" t="s">
        <v>115</v>
      </c>
      <c r="F102" s="30" t="s">
        <v>116</v>
      </c>
      <c r="G102" s="31" t="s">
        <v>19</v>
      </c>
      <c r="H102" s="30" t="s">
        <v>24</v>
      </c>
      <c r="I102" s="32">
        <v>886502</v>
      </c>
      <c r="J102" s="33">
        <f t="shared" si="15"/>
        <v>354600.8</v>
      </c>
      <c r="K102" s="33">
        <f t="shared" si="16"/>
        <v>354600.8</v>
      </c>
      <c r="L102" s="34">
        <f t="shared" si="11"/>
        <v>886502</v>
      </c>
      <c r="M102" s="34"/>
      <c r="N102" s="34"/>
      <c r="O102" s="28"/>
      <c r="P102" s="35">
        <f t="shared" si="17"/>
        <v>354600.8</v>
      </c>
      <c r="S102" s="75">
        <v>46021</v>
      </c>
    </row>
    <row r="103" spans="1:19" s="6" customFormat="1" ht="60.75" customHeight="1">
      <c r="A103" s="27">
        <f t="shared" si="13"/>
        <v>95</v>
      </c>
      <c r="B103" s="27">
        <v>2025</v>
      </c>
      <c r="C103" s="28" t="s">
        <v>15</v>
      </c>
      <c r="D103" s="29" t="s">
        <v>16</v>
      </c>
      <c r="E103" s="28" t="s">
        <v>115</v>
      </c>
      <c r="F103" s="30" t="s">
        <v>116</v>
      </c>
      <c r="G103" s="31" t="s">
        <v>19</v>
      </c>
      <c r="H103" s="30" t="s">
        <v>25</v>
      </c>
      <c r="I103" s="32">
        <v>897313</v>
      </c>
      <c r="J103" s="33">
        <f t="shared" si="15"/>
        <v>358925.2</v>
      </c>
      <c r="K103" s="33">
        <f t="shared" si="16"/>
        <v>358925.2</v>
      </c>
      <c r="L103" s="34">
        <f t="shared" si="11"/>
        <v>897313</v>
      </c>
      <c r="M103" s="34"/>
      <c r="N103" s="34"/>
      <c r="O103" s="28"/>
      <c r="P103" s="35">
        <f t="shared" si="17"/>
        <v>358925.2</v>
      </c>
      <c r="S103" s="75">
        <v>46021</v>
      </c>
    </row>
    <row r="104" spans="1:19" s="6" customFormat="1" ht="60.75" customHeight="1">
      <c r="A104" s="27">
        <f t="shared" si="13"/>
        <v>96</v>
      </c>
      <c r="B104" s="27">
        <v>2025</v>
      </c>
      <c r="C104" s="28" t="s">
        <v>15</v>
      </c>
      <c r="D104" s="29" t="s">
        <v>16</v>
      </c>
      <c r="E104" s="28" t="s">
        <v>117</v>
      </c>
      <c r="F104" s="30" t="s">
        <v>118</v>
      </c>
      <c r="G104" s="31" t="s">
        <v>19</v>
      </c>
      <c r="H104" s="30" t="s">
        <v>32</v>
      </c>
      <c r="I104" s="32">
        <v>24997665</v>
      </c>
      <c r="J104" s="33">
        <f t="shared" si="15"/>
        <v>9999066</v>
      </c>
      <c r="K104" s="33">
        <f t="shared" si="16"/>
        <v>9999066</v>
      </c>
      <c r="L104" s="34">
        <f t="shared" si="11"/>
        <v>24997665</v>
      </c>
      <c r="M104" s="34"/>
      <c r="N104" s="34">
        <f>J104*0.0214</f>
        <v>213980.01239999998</v>
      </c>
      <c r="O104" s="28"/>
      <c r="P104" s="35">
        <f t="shared" si="17"/>
        <v>9999066</v>
      </c>
      <c r="S104" s="75">
        <v>46021</v>
      </c>
    </row>
    <row r="105" spans="1:19" s="6" customFormat="1" ht="60.75" customHeight="1">
      <c r="A105" s="27">
        <f t="shared" si="13"/>
        <v>97</v>
      </c>
      <c r="B105" s="27">
        <v>2025</v>
      </c>
      <c r="C105" s="28" t="s">
        <v>15</v>
      </c>
      <c r="D105" s="29" t="s">
        <v>16</v>
      </c>
      <c r="E105" s="28" t="s">
        <v>117</v>
      </c>
      <c r="F105" s="30" t="s">
        <v>118</v>
      </c>
      <c r="G105" s="31" t="s">
        <v>19</v>
      </c>
      <c r="H105" s="30" t="s">
        <v>106</v>
      </c>
      <c r="I105" s="32">
        <v>7846278</v>
      </c>
      <c r="J105" s="33">
        <f t="shared" si="15"/>
        <v>3138511.2</v>
      </c>
      <c r="K105" s="33">
        <f t="shared" si="16"/>
        <v>3138511.2</v>
      </c>
      <c r="L105" s="34">
        <f t="shared" si="11"/>
        <v>7846278</v>
      </c>
      <c r="M105" s="34"/>
      <c r="N105" s="34"/>
      <c r="O105" s="28"/>
      <c r="P105" s="35">
        <f t="shared" si="17"/>
        <v>3138511.2</v>
      </c>
      <c r="S105" s="75">
        <v>46021</v>
      </c>
    </row>
    <row r="106" spans="1:19" s="6" customFormat="1" ht="60.75" customHeight="1">
      <c r="A106" s="27">
        <f t="shared" si="13"/>
        <v>98</v>
      </c>
      <c r="B106" s="27">
        <v>2025</v>
      </c>
      <c r="C106" s="28" t="s">
        <v>15</v>
      </c>
      <c r="D106" s="29" t="s">
        <v>16</v>
      </c>
      <c r="E106" s="28" t="s">
        <v>119</v>
      </c>
      <c r="F106" s="30" t="s">
        <v>120</v>
      </c>
      <c r="G106" s="31" t="s">
        <v>19</v>
      </c>
      <c r="H106" s="30" t="s">
        <v>32</v>
      </c>
      <c r="I106" s="32">
        <v>19128648</v>
      </c>
      <c r="J106" s="33">
        <f t="shared" si="15"/>
        <v>7651459.2</v>
      </c>
      <c r="K106" s="33">
        <f t="shared" si="16"/>
        <v>7651459.2</v>
      </c>
      <c r="L106" s="34">
        <f t="shared" si="11"/>
        <v>19128648</v>
      </c>
      <c r="M106" s="34"/>
      <c r="N106" s="34">
        <f>J106*0.0214</f>
        <v>163741.22688</v>
      </c>
      <c r="O106" s="28"/>
      <c r="P106" s="35">
        <f t="shared" si="17"/>
        <v>7651459.2</v>
      </c>
      <c r="S106" s="75">
        <v>46021</v>
      </c>
    </row>
    <row r="107" spans="1:19" s="6" customFormat="1" ht="60.75" customHeight="1">
      <c r="A107" s="27">
        <f t="shared" si="13"/>
        <v>99</v>
      </c>
      <c r="B107" s="27">
        <v>2025</v>
      </c>
      <c r="C107" s="28" t="s">
        <v>15</v>
      </c>
      <c r="D107" s="29" t="s">
        <v>16</v>
      </c>
      <c r="E107" s="28" t="s">
        <v>119</v>
      </c>
      <c r="F107" s="30" t="s">
        <v>120</v>
      </c>
      <c r="G107" s="31" t="s">
        <v>19</v>
      </c>
      <c r="H107" s="30" t="s">
        <v>106</v>
      </c>
      <c r="I107" s="32">
        <v>5280822</v>
      </c>
      <c r="J107" s="33">
        <f t="shared" si="15"/>
        <v>2112328.8</v>
      </c>
      <c r="K107" s="33">
        <f t="shared" si="16"/>
        <v>2112328.8</v>
      </c>
      <c r="L107" s="34">
        <f t="shared" si="11"/>
        <v>5280822</v>
      </c>
      <c r="M107" s="34"/>
      <c r="N107" s="34"/>
      <c r="O107" s="28"/>
      <c r="P107" s="35">
        <f t="shared" si="17"/>
        <v>2112328.8</v>
      </c>
      <c r="S107" s="75">
        <v>46021</v>
      </c>
    </row>
    <row r="108" spans="1:19" s="6" customFormat="1" ht="60.75" customHeight="1">
      <c r="A108" s="27">
        <f t="shared" si="13"/>
        <v>100</v>
      </c>
      <c r="B108" s="27">
        <v>2025</v>
      </c>
      <c r="C108" s="28" t="s">
        <v>15</v>
      </c>
      <c r="D108" s="29" t="s">
        <v>16</v>
      </c>
      <c r="E108" s="28" t="s">
        <v>121</v>
      </c>
      <c r="F108" s="30" t="s">
        <v>122</v>
      </c>
      <c r="G108" s="31" t="s">
        <v>19</v>
      </c>
      <c r="H108" s="30" t="s">
        <v>123</v>
      </c>
      <c r="I108" s="32">
        <v>1996400</v>
      </c>
      <c r="J108" s="33">
        <f t="shared" si="15"/>
        <v>798560</v>
      </c>
      <c r="K108" s="33">
        <f t="shared" si="16"/>
        <v>798560</v>
      </c>
      <c r="L108" s="34">
        <f t="shared" si="11"/>
        <v>1996400</v>
      </c>
      <c r="M108" s="34"/>
      <c r="N108" s="34"/>
      <c r="O108" s="28"/>
      <c r="P108" s="35">
        <f t="shared" si="17"/>
        <v>798560</v>
      </c>
      <c r="S108" s="75">
        <v>46021</v>
      </c>
    </row>
    <row r="109" spans="1:19" s="6" customFormat="1" ht="60.75" customHeight="1">
      <c r="A109" s="27">
        <f t="shared" si="13"/>
        <v>101</v>
      </c>
      <c r="B109" s="27">
        <v>2025</v>
      </c>
      <c r="C109" s="28" t="s">
        <v>15</v>
      </c>
      <c r="D109" s="29" t="s">
        <v>16</v>
      </c>
      <c r="E109" s="28" t="s">
        <v>124</v>
      </c>
      <c r="F109" s="30" t="s">
        <v>125</v>
      </c>
      <c r="G109" s="31" t="s">
        <v>19</v>
      </c>
      <c r="H109" s="30" t="s">
        <v>28</v>
      </c>
      <c r="I109" s="32">
        <v>8432656</v>
      </c>
      <c r="J109" s="33">
        <f t="shared" si="15"/>
        <v>3373062.4</v>
      </c>
      <c r="K109" s="33">
        <f t="shared" si="16"/>
        <v>3373062.4</v>
      </c>
      <c r="L109" s="34">
        <f t="shared" si="11"/>
        <v>8432656</v>
      </c>
      <c r="M109" s="34"/>
      <c r="N109" s="34"/>
      <c r="O109" s="28"/>
      <c r="P109" s="35">
        <f t="shared" si="17"/>
        <v>3373062.4</v>
      </c>
      <c r="S109" s="75">
        <v>46021</v>
      </c>
    </row>
    <row r="110" spans="1:19" s="6" customFormat="1" ht="60.75" customHeight="1">
      <c r="A110" s="27">
        <f t="shared" si="13"/>
        <v>102</v>
      </c>
      <c r="B110" s="27">
        <v>2025</v>
      </c>
      <c r="C110" s="28" t="s">
        <v>15</v>
      </c>
      <c r="D110" s="29" t="s">
        <v>16</v>
      </c>
      <c r="E110" s="28" t="s">
        <v>126</v>
      </c>
      <c r="F110" s="30" t="s">
        <v>127</v>
      </c>
      <c r="G110" s="31" t="s">
        <v>19</v>
      </c>
      <c r="H110" s="30" t="s">
        <v>71</v>
      </c>
      <c r="I110" s="32">
        <v>4520536</v>
      </c>
      <c r="J110" s="33">
        <f t="shared" si="15"/>
        <v>1808214.4</v>
      </c>
      <c r="K110" s="33">
        <f t="shared" si="16"/>
        <v>1808214.4</v>
      </c>
      <c r="L110" s="34">
        <f t="shared" si="11"/>
        <v>4520536</v>
      </c>
      <c r="M110" s="34"/>
      <c r="N110" s="34"/>
      <c r="O110" s="28"/>
      <c r="P110" s="35">
        <f t="shared" si="17"/>
        <v>1808214.4</v>
      </c>
      <c r="S110" s="75">
        <v>46021</v>
      </c>
    </row>
    <row r="111" spans="1:19" s="6" customFormat="1" ht="60.75" customHeight="1">
      <c r="A111" s="27">
        <f t="shared" si="13"/>
        <v>103</v>
      </c>
      <c r="B111" s="27">
        <v>2025</v>
      </c>
      <c r="C111" s="28" t="s">
        <v>15</v>
      </c>
      <c r="D111" s="29" t="s">
        <v>16</v>
      </c>
      <c r="E111" s="28" t="s">
        <v>126</v>
      </c>
      <c r="F111" s="30" t="s">
        <v>127</v>
      </c>
      <c r="G111" s="31" t="s">
        <v>19</v>
      </c>
      <c r="H111" s="30" t="s">
        <v>106</v>
      </c>
      <c r="I111" s="32">
        <v>4816272</v>
      </c>
      <c r="J111" s="33">
        <f t="shared" si="15"/>
        <v>1926508.8</v>
      </c>
      <c r="K111" s="33">
        <f t="shared" si="16"/>
        <v>1926508.8</v>
      </c>
      <c r="L111" s="34">
        <f t="shared" si="11"/>
        <v>4816272</v>
      </c>
      <c r="M111" s="34"/>
      <c r="N111" s="34"/>
      <c r="O111" s="28"/>
      <c r="P111" s="35">
        <f t="shared" si="17"/>
        <v>1926508.8</v>
      </c>
      <c r="S111" s="75">
        <v>46021</v>
      </c>
    </row>
    <row r="112" spans="1:19" s="6" customFormat="1" ht="60.75" customHeight="1">
      <c r="A112" s="27">
        <f t="shared" si="13"/>
        <v>104</v>
      </c>
      <c r="B112" s="27">
        <v>2025</v>
      </c>
      <c r="C112" s="28" t="s">
        <v>15</v>
      </c>
      <c r="D112" s="29" t="s">
        <v>16</v>
      </c>
      <c r="E112" s="28" t="s">
        <v>128</v>
      </c>
      <c r="F112" s="30" t="s">
        <v>129</v>
      </c>
      <c r="G112" s="31" t="s">
        <v>19</v>
      </c>
      <c r="H112" s="30" t="s">
        <v>106</v>
      </c>
      <c r="I112" s="32">
        <v>5372136</v>
      </c>
      <c r="J112" s="33">
        <f t="shared" si="15"/>
        <v>2148854.4</v>
      </c>
      <c r="K112" s="33">
        <f t="shared" si="16"/>
        <v>2148854.4</v>
      </c>
      <c r="L112" s="34">
        <f t="shared" si="11"/>
        <v>5372136</v>
      </c>
      <c r="M112" s="34"/>
      <c r="N112" s="34"/>
      <c r="O112" s="28"/>
      <c r="P112" s="35">
        <f t="shared" si="17"/>
        <v>2148854.4</v>
      </c>
      <c r="S112" s="75">
        <v>46021</v>
      </c>
    </row>
    <row r="113" spans="1:19" s="6" customFormat="1" ht="60.75" customHeight="1">
      <c r="A113" s="27">
        <f t="shared" si="13"/>
        <v>105</v>
      </c>
      <c r="B113" s="27">
        <v>2025</v>
      </c>
      <c r="C113" s="28" t="s">
        <v>15</v>
      </c>
      <c r="D113" s="29" t="s">
        <v>16</v>
      </c>
      <c r="E113" s="28" t="s">
        <v>128</v>
      </c>
      <c r="F113" s="30" t="s">
        <v>129</v>
      </c>
      <c r="G113" s="31" t="s">
        <v>19</v>
      </c>
      <c r="H113" s="30" t="s">
        <v>32</v>
      </c>
      <c r="I113" s="32">
        <v>17689859</v>
      </c>
      <c r="J113" s="33">
        <f t="shared" si="15"/>
        <v>7075943.6</v>
      </c>
      <c r="K113" s="33">
        <f t="shared" si="16"/>
        <v>7075943.6</v>
      </c>
      <c r="L113" s="34">
        <f t="shared" si="11"/>
        <v>17689859</v>
      </c>
      <c r="M113" s="34"/>
      <c r="N113" s="34">
        <f>J113*0.0214</f>
        <v>151425.19303999998</v>
      </c>
      <c r="O113" s="28"/>
      <c r="P113" s="35">
        <f t="shared" si="17"/>
        <v>7075943.6</v>
      </c>
      <c r="S113" s="75">
        <v>46021</v>
      </c>
    </row>
    <row r="114" spans="1:19" s="6" customFormat="1" ht="60.75" customHeight="1">
      <c r="A114" s="27">
        <f t="shared" si="13"/>
        <v>106</v>
      </c>
      <c r="B114" s="27">
        <v>2025</v>
      </c>
      <c r="C114" s="28" t="s">
        <v>15</v>
      </c>
      <c r="D114" s="29" t="s">
        <v>16</v>
      </c>
      <c r="E114" s="28" t="s">
        <v>130</v>
      </c>
      <c r="F114" s="30" t="s">
        <v>131</v>
      </c>
      <c r="G114" s="31" t="s">
        <v>19</v>
      </c>
      <c r="H114" s="30" t="s">
        <v>28</v>
      </c>
      <c r="I114" s="32">
        <v>13934448</v>
      </c>
      <c r="J114" s="33">
        <f t="shared" si="15"/>
        <v>5573779.2</v>
      </c>
      <c r="K114" s="33">
        <f t="shared" si="16"/>
        <v>5573779.2</v>
      </c>
      <c r="L114" s="34">
        <f t="shared" si="11"/>
        <v>13934448</v>
      </c>
      <c r="M114" s="34"/>
      <c r="N114" s="34"/>
      <c r="O114" s="28"/>
      <c r="P114" s="35">
        <f t="shared" si="17"/>
        <v>5573779.2</v>
      </c>
      <c r="S114" s="75">
        <v>46021</v>
      </c>
    </row>
    <row r="115" spans="1:19" s="6" customFormat="1" ht="60.75" customHeight="1">
      <c r="A115" s="27">
        <f t="shared" si="13"/>
        <v>107</v>
      </c>
      <c r="B115" s="27">
        <v>2025</v>
      </c>
      <c r="C115" s="28" t="s">
        <v>15</v>
      </c>
      <c r="D115" s="29" t="s">
        <v>16</v>
      </c>
      <c r="E115" s="28" t="s">
        <v>132</v>
      </c>
      <c r="F115" s="30" t="s">
        <v>133</v>
      </c>
      <c r="G115" s="31" t="s">
        <v>19</v>
      </c>
      <c r="H115" s="30" t="s">
        <v>71</v>
      </c>
      <c r="I115" s="32">
        <v>4952067</v>
      </c>
      <c r="J115" s="33">
        <f t="shared" si="15"/>
        <v>1980826.8</v>
      </c>
      <c r="K115" s="33">
        <f t="shared" si="16"/>
        <v>1980826.8</v>
      </c>
      <c r="L115" s="34">
        <f t="shared" si="11"/>
        <v>4952067</v>
      </c>
      <c r="M115" s="34"/>
      <c r="N115" s="34"/>
      <c r="O115" s="28"/>
      <c r="P115" s="35">
        <f t="shared" si="17"/>
        <v>1980826.8</v>
      </c>
      <c r="S115" s="75">
        <v>46021</v>
      </c>
    </row>
    <row r="116" spans="1:19" s="6" customFormat="1" ht="60.75" customHeight="1">
      <c r="A116" s="27">
        <f t="shared" si="13"/>
        <v>108</v>
      </c>
      <c r="B116" s="27">
        <v>2025</v>
      </c>
      <c r="C116" s="28" t="s">
        <v>15</v>
      </c>
      <c r="D116" s="29" t="s">
        <v>16</v>
      </c>
      <c r="E116" s="28" t="s">
        <v>134</v>
      </c>
      <c r="F116" s="30" t="s">
        <v>135</v>
      </c>
      <c r="G116" s="31" t="s">
        <v>19</v>
      </c>
      <c r="H116" s="30" t="s">
        <v>71</v>
      </c>
      <c r="I116" s="32">
        <v>4904559</v>
      </c>
      <c r="J116" s="33">
        <f t="shared" si="15"/>
        <v>1961823.6</v>
      </c>
      <c r="K116" s="33">
        <f t="shared" si="16"/>
        <v>1961823.6</v>
      </c>
      <c r="L116" s="34">
        <f t="shared" si="11"/>
        <v>4904559</v>
      </c>
      <c r="M116" s="34"/>
      <c r="N116" s="34"/>
      <c r="O116" s="28"/>
      <c r="P116" s="35">
        <f t="shared" si="17"/>
        <v>1961823.6</v>
      </c>
      <c r="S116" s="75">
        <v>46021</v>
      </c>
    </row>
    <row r="117" spans="1:19" s="6" customFormat="1" ht="60.75" customHeight="1">
      <c r="A117" s="27">
        <f t="shared" si="13"/>
        <v>109</v>
      </c>
      <c r="B117" s="27">
        <v>2025</v>
      </c>
      <c r="C117" s="28" t="s">
        <v>15</v>
      </c>
      <c r="D117" s="29" t="s">
        <v>16</v>
      </c>
      <c r="E117" s="28" t="s">
        <v>136</v>
      </c>
      <c r="F117" s="30" t="s">
        <v>137</v>
      </c>
      <c r="G117" s="31" t="s">
        <v>19</v>
      </c>
      <c r="H117" s="30" t="s">
        <v>71</v>
      </c>
      <c r="I117" s="32">
        <v>2270754</v>
      </c>
      <c r="J117" s="33">
        <f t="shared" si="15"/>
        <v>908301.6</v>
      </c>
      <c r="K117" s="33">
        <f t="shared" si="16"/>
        <v>908301.6</v>
      </c>
      <c r="L117" s="34">
        <f t="shared" si="11"/>
        <v>2270754</v>
      </c>
      <c r="M117" s="34"/>
      <c r="N117" s="34"/>
      <c r="O117" s="28"/>
      <c r="P117" s="35">
        <f t="shared" si="17"/>
        <v>908301.6</v>
      </c>
      <c r="S117" s="75">
        <v>46021</v>
      </c>
    </row>
    <row r="118" spans="1:19" s="6" customFormat="1" ht="60.75" customHeight="1">
      <c r="A118" s="27">
        <f t="shared" si="13"/>
        <v>110</v>
      </c>
      <c r="B118" s="27">
        <v>2025</v>
      </c>
      <c r="C118" s="28" t="s">
        <v>15</v>
      </c>
      <c r="D118" s="29" t="s">
        <v>16</v>
      </c>
      <c r="E118" s="28" t="s">
        <v>138</v>
      </c>
      <c r="F118" s="30" t="s">
        <v>139</v>
      </c>
      <c r="G118" s="31" t="s">
        <v>19</v>
      </c>
      <c r="H118" s="30" t="s">
        <v>71</v>
      </c>
      <c r="I118" s="32">
        <v>2516640</v>
      </c>
      <c r="J118" s="33">
        <f t="shared" si="15"/>
        <v>1006656</v>
      </c>
      <c r="K118" s="33">
        <f t="shared" si="16"/>
        <v>1006656</v>
      </c>
      <c r="L118" s="34">
        <f t="shared" si="11"/>
        <v>2516640</v>
      </c>
      <c r="M118" s="34"/>
      <c r="N118" s="34"/>
      <c r="O118" s="28"/>
      <c r="P118" s="35">
        <f t="shared" si="17"/>
        <v>1006656</v>
      </c>
      <c r="S118" s="75">
        <v>46021</v>
      </c>
    </row>
    <row r="119" spans="1:19" s="6" customFormat="1" ht="60.75" customHeight="1">
      <c r="A119" s="27">
        <f t="shared" si="13"/>
        <v>111</v>
      </c>
      <c r="B119" s="27">
        <v>2024</v>
      </c>
      <c r="C119" s="28" t="s">
        <v>15</v>
      </c>
      <c r="D119" s="29" t="s">
        <v>16</v>
      </c>
      <c r="E119" s="28" t="s">
        <v>140</v>
      </c>
      <c r="F119" s="30" t="s">
        <v>141</v>
      </c>
      <c r="G119" s="31" t="s">
        <v>142</v>
      </c>
      <c r="H119" s="30" t="s">
        <v>143</v>
      </c>
      <c r="I119" s="32">
        <v>933306</v>
      </c>
      <c r="J119" s="33">
        <f t="shared" si="15"/>
        <v>933306</v>
      </c>
      <c r="K119" s="33">
        <f t="shared" si="16"/>
        <v>933306</v>
      </c>
      <c r="L119" s="34">
        <f t="shared" si="11"/>
        <v>933306</v>
      </c>
      <c r="M119" s="34"/>
      <c r="N119" s="34"/>
      <c r="O119" s="28"/>
      <c r="S119" s="75">
        <v>46021</v>
      </c>
    </row>
    <row r="120" spans="1:19" s="6" customFormat="1" ht="60.75" customHeight="1">
      <c r="A120" s="27">
        <f t="shared" si="13"/>
        <v>112</v>
      </c>
      <c r="B120" s="27">
        <v>2024</v>
      </c>
      <c r="C120" s="28" t="s">
        <v>15</v>
      </c>
      <c r="D120" s="29" t="s">
        <v>16</v>
      </c>
      <c r="E120" s="28" t="s">
        <v>140</v>
      </c>
      <c r="F120" s="30" t="s">
        <v>141</v>
      </c>
      <c r="G120" s="31" t="s">
        <v>142</v>
      </c>
      <c r="H120" s="30" t="s">
        <v>144</v>
      </c>
      <c r="I120" s="32">
        <v>11699616</v>
      </c>
      <c r="J120" s="33">
        <v>12329844</v>
      </c>
      <c r="K120" s="33">
        <v>12329844</v>
      </c>
      <c r="L120" s="34">
        <f t="shared" si="11"/>
        <v>11699616</v>
      </c>
      <c r="M120" s="34"/>
      <c r="N120" s="34">
        <f>J120*0.0214</f>
        <v>263858.6616</v>
      </c>
      <c r="O120" s="28">
        <v>3</v>
      </c>
      <c r="S120" s="75">
        <v>46021</v>
      </c>
    </row>
    <row r="121" spans="1:19" s="6" customFormat="1" ht="60.75" customHeight="1">
      <c r="A121" s="27">
        <f t="shared" si="13"/>
        <v>113</v>
      </c>
      <c r="B121" s="27">
        <v>2024</v>
      </c>
      <c r="C121" s="28" t="s">
        <v>15</v>
      </c>
      <c r="D121" s="29" t="s">
        <v>16</v>
      </c>
      <c r="E121" s="28" t="s">
        <v>140</v>
      </c>
      <c r="F121" s="30" t="s">
        <v>141</v>
      </c>
      <c r="G121" s="31" t="s">
        <v>142</v>
      </c>
      <c r="H121" s="30" t="s">
        <v>145</v>
      </c>
      <c r="I121" s="32">
        <v>270630</v>
      </c>
      <c r="J121" s="33">
        <v>286512</v>
      </c>
      <c r="K121" s="33">
        <v>286512</v>
      </c>
      <c r="L121" s="34">
        <f t="shared" si="11"/>
        <v>270630</v>
      </c>
      <c r="M121" s="34"/>
      <c r="N121" s="34"/>
      <c r="O121" s="28"/>
      <c r="S121" s="75">
        <v>46021</v>
      </c>
    </row>
    <row r="122" spans="1:19" s="6" customFormat="1" ht="60.75" customHeight="1">
      <c r="A122" s="27">
        <f t="shared" si="13"/>
        <v>114</v>
      </c>
      <c r="B122" s="27">
        <v>2024</v>
      </c>
      <c r="C122" s="28" t="s">
        <v>15</v>
      </c>
      <c r="D122" s="29" t="s">
        <v>16</v>
      </c>
      <c r="E122" s="28" t="s">
        <v>146</v>
      </c>
      <c r="F122" s="30" t="s">
        <v>147</v>
      </c>
      <c r="G122" s="31" t="s">
        <v>19</v>
      </c>
      <c r="H122" s="30" t="s">
        <v>46</v>
      </c>
      <c r="I122" s="32">
        <v>5839452.844319328</v>
      </c>
      <c r="J122" s="33">
        <f t="shared" si="15"/>
        <v>5839452.844319328</v>
      </c>
      <c r="K122" s="33">
        <f t="shared" si="16"/>
        <v>5839452.844319328</v>
      </c>
      <c r="L122" s="34">
        <f t="shared" si="11"/>
        <v>5839452.844319328</v>
      </c>
      <c r="M122" s="34"/>
      <c r="N122" s="34">
        <f>J122*0.0214</f>
        <v>124964.2908684336</v>
      </c>
      <c r="O122" s="28"/>
      <c r="S122" s="75">
        <v>46021</v>
      </c>
    </row>
    <row r="123" spans="1:19" s="6" customFormat="1" ht="60.75" customHeight="1">
      <c r="A123" s="27">
        <f t="shared" si="13"/>
        <v>115</v>
      </c>
      <c r="B123" s="27">
        <v>2025</v>
      </c>
      <c r="C123" s="28" t="s">
        <v>15</v>
      </c>
      <c r="D123" s="29" t="s">
        <v>16</v>
      </c>
      <c r="E123" s="28" t="s">
        <v>148</v>
      </c>
      <c r="F123" s="30" t="s">
        <v>149</v>
      </c>
      <c r="G123" s="31" t="s">
        <v>19</v>
      </c>
      <c r="H123" s="30" t="s">
        <v>32</v>
      </c>
      <c r="I123" s="32">
        <v>10423457</v>
      </c>
      <c r="J123" s="33">
        <f t="shared" si="15"/>
        <v>4169382.8</v>
      </c>
      <c r="K123" s="33">
        <f t="shared" si="16"/>
        <v>4169382.8</v>
      </c>
      <c r="L123" s="34">
        <f t="shared" si="11"/>
        <v>10423457</v>
      </c>
      <c r="M123" s="34"/>
      <c r="N123" s="34">
        <f>J123*0.0214</f>
        <v>89224.79191999999</v>
      </c>
      <c r="O123" s="28"/>
      <c r="P123" s="35">
        <f>L123/2.5</f>
        <v>4169382.8</v>
      </c>
      <c r="S123" s="75">
        <v>46021</v>
      </c>
    </row>
    <row r="124" spans="1:19" s="6" customFormat="1" ht="60.75" customHeight="1">
      <c r="A124" s="27">
        <f t="shared" si="13"/>
        <v>116</v>
      </c>
      <c r="B124" s="27">
        <v>2025</v>
      </c>
      <c r="C124" s="28" t="s">
        <v>15</v>
      </c>
      <c r="D124" s="29" t="s">
        <v>16</v>
      </c>
      <c r="E124" s="28" t="s">
        <v>148</v>
      </c>
      <c r="F124" s="30" t="s">
        <v>149</v>
      </c>
      <c r="G124" s="31" t="s">
        <v>19</v>
      </c>
      <c r="H124" s="30" t="s">
        <v>106</v>
      </c>
      <c r="I124" s="32">
        <v>1778058</v>
      </c>
      <c r="J124" s="33">
        <f t="shared" si="15"/>
        <v>711223.2</v>
      </c>
      <c r="K124" s="33">
        <f t="shared" si="16"/>
        <v>711223.2</v>
      </c>
      <c r="L124" s="34">
        <f t="shared" si="11"/>
        <v>1778058</v>
      </c>
      <c r="M124" s="34"/>
      <c r="N124" s="34"/>
      <c r="O124" s="28"/>
      <c r="P124" s="35">
        <f>L124/2.5</f>
        <v>711223.2</v>
      </c>
      <c r="S124" s="75">
        <v>46021</v>
      </c>
    </row>
    <row r="125" spans="1:19" s="6" customFormat="1" ht="60.75" customHeight="1">
      <c r="A125" s="27">
        <f t="shared" si="13"/>
        <v>117</v>
      </c>
      <c r="B125" s="27">
        <v>2024</v>
      </c>
      <c r="C125" s="28" t="s">
        <v>15</v>
      </c>
      <c r="D125" s="29" t="s">
        <v>16</v>
      </c>
      <c r="E125" s="28" t="s">
        <v>150</v>
      </c>
      <c r="F125" s="30" t="s">
        <v>151</v>
      </c>
      <c r="G125" s="31" t="s">
        <v>19</v>
      </c>
      <c r="H125" s="30" t="s">
        <v>31</v>
      </c>
      <c r="I125" s="32">
        <v>18280332</v>
      </c>
      <c r="J125" s="33">
        <f t="shared" si="15"/>
        <v>18280332</v>
      </c>
      <c r="K125" s="33">
        <f t="shared" si="16"/>
        <v>18280332</v>
      </c>
      <c r="L125" s="34">
        <f t="shared" si="11"/>
        <v>18280332</v>
      </c>
      <c r="M125" s="34"/>
      <c r="N125" s="34">
        <f>J125*0.0214</f>
        <v>391199.1048</v>
      </c>
      <c r="O125" s="28"/>
      <c r="S125" s="75">
        <v>46021</v>
      </c>
    </row>
    <row r="126" spans="1:19" s="6" customFormat="1" ht="60.75" customHeight="1">
      <c r="A126" s="27">
        <f t="shared" si="13"/>
        <v>118</v>
      </c>
      <c r="B126" s="27">
        <v>2025</v>
      </c>
      <c r="C126" s="28" t="s">
        <v>15</v>
      </c>
      <c r="D126" s="29" t="s">
        <v>16</v>
      </c>
      <c r="E126" s="28" t="s">
        <v>152</v>
      </c>
      <c r="F126" s="30" t="s">
        <v>153</v>
      </c>
      <c r="G126" s="31" t="s">
        <v>19</v>
      </c>
      <c r="H126" s="30" t="s">
        <v>106</v>
      </c>
      <c r="I126" s="32">
        <v>5451594</v>
      </c>
      <c r="J126" s="33">
        <f t="shared" si="15"/>
        <v>2180637.6</v>
      </c>
      <c r="K126" s="33">
        <f t="shared" si="16"/>
        <v>2180637.6</v>
      </c>
      <c r="L126" s="34">
        <f t="shared" si="11"/>
        <v>5451594</v>
      </c>
      <c r="M126" s="34"/>
      <c r="N126" s="34"/>
      <c r="O126" s="28"/>
      <c r="P126" s="35">
        <f>L126/2.5</f>
        <v>2180637.6</v>
      </c>
      <c r="S126" s="75">
        <v>46021</v>
      </c>
    </row>
    <row r="127" spans="1:19" s="6" customFormat="1" ht="60.75" customHeight="1">
      <c r="A127" s="27">
        <f t="shared" si="13"/>
        <v>119</v>
      </c>
      <c r="B127" s="27">
        <v>2025</v>
      </c>
      <c r="C127" s="28" t="s">
        <v>15</v>
      </c>
      <c r="D127" s="29" t="s">
        <v>16</v>
      </c>
      <c r="E127" s="28" t="s">
        <v>152</v>
      </c>
      <c r="F127" s="30" t="s">
        <v>153</v>
      </c>
      <c r="G127" s="31" t="s">
        <v>19</v>
      </c>
      <c r="H127" s="30" t="s">
        <v>32</v>
      </c>
      <c r="I127" s="32">
        <v>22389213</v>
      </c>
      <c r="J127" s="33">
        <f t="shared" si="15"/>
        <v>8955685.2</v>
      </c>
      <c r="K127" s="33">
        <f t="shared" si="16"/>
        <v>8955685.2</v>
      </c>
      <c r="L127" s="34">
        <f t="shared" si="11"/>
        <v>22389213</v>
      </c>
      <c r="M127" s="34"/>
      <c r="N127" s="34">
        <f>J127*0.0214</f>
        <v>191651.66327999998</v>
      </c>
      <c r="O127" s="28"/>
      <c r="P127" s="35">
        <f>L127/2.5</f>
        <v>8955685.2</v>
      </c>
      <c r="S127" s="75">
        <v>46021</v>
      </c>
    </row>
    <row r="128" spans="1:19" s="6" customFormat="1" ht="60.75" customHeight="1">
      <c r="A128" s="27">
        <f t="shared" si="13"/>
        <v>120</v>
      </c>
      <c r="B128" s="27">
        <v>2024</v>
      </c>
      <c r="C128" s="28" t="s">
        <v>15</v>
      </c>
      <c r="D128" s="29" t="s">
        <v>16</v>
      </c>
      <c r="E128" s="28" t="s">
        <v>154</v>
      </c>
      <c r="F128" s="30" t="s">
        <v>155</v>
      </c>
      <c r="G128" s="31" t="s">
        <v>19</v>
      </c>
      <c r="H128" s="30" t="s">
        <v>46</v>
      </c>
      <c r="I128" s="32">
        <v>6393874.595561999</v>
      </c>
      <c r="J128" s="33">
        <f t="shared" si="15"/>
        <v>6393874.595561999</v>
      </c>
      <c r="K128" s="33">
        <f t="shared" si="16"/>
        <v>6393874.595561999</v>
      </c>
      <c r="L128" s="34">
        <f t="shared" si="11"/>
        <v>6393874.595561999</v>
      </c>
      <c r="M128" s="34"/>
      <c r="N128" s="34">
        <f>J128*0.0214</f>
        <v>136828.91634502678</v>
      </c>
      <c r="O128" s="28"/>
      <c r="S128" s="75">
        <v>46021</v>
      </c>
    </row>
    <row r="129" spans="1:19" s="6" customFormat="1" ht="60.75" customHeight="1">
      <c r="A129" s="27">
        <f t="shared" si="13"/>
        <v>121</v>
      </c>
      <c r="B129" s="27">
        <v>2024</v>
      </c>
      <c r="C129" s="28" t="s">
        <v>15</v>
      </c>
      <c r="D129" s="29" t="s">
        <v>16</v>
      </c>
      <c r="E129" s="28" t="s">
        <v>154</v>
      </c>
      <c r="F129" s="30" t="s">
        <v>155</v>
      </c>
      <c r="G129" s="31" t="s">
        <v>19</v>
      </c>
      <c r="H129" s="30" t="s">
        <v>31</v>
      </c>
      <c r="I129" s="32">
        <v>4076678.0668229847</v>
      </c>
      <c r="J129" s="33">
        <f t="shared" si="15"/>
        <v>4076678.0668229847</v>
      </c>
      <c r="K129" s="33">
        <f t="shared" si="16"/>
        <v>4076678.0668229847</v>
      </c>
      <c r="L129" s="34">
        <f t="shared" si="11"/>
        <v>4076678.0668229847</v>
      </c>
      <c r="M129" s="34"/>
      <c r="N129" s="34">
        <f>J129*0.0214</f>
        <v>87240.91063001187</v>
      </c>
      <c r="O129" s="28"/>
      <c r="S129" s="75">
        <v>46021</v>
      </c>
    </row>
    <row r="130" spans="1:19" s="6" customFormat="1" ht="60.75" customHeight="1">
      <c r="A130" s="27">
        <f t="shared" si="13"/>
        <v>122</v>
      </c>
      <c r="B130" s="27">
        <v>2025</v>
      </c>
      <c r="C130" s="28" t="s">
        <v>15</v>
      </c>
      <c r="D130" s="29" t="s">
        <v>16</v>
      </c>
      <c r="E130" s="28" t="s">
        <v>156</v>
      </c>
      <c r="F130" s="30" t="s">
        <v>157</v>
      </c>
      <c r="G130" s="31" t="s">
        <v>19</v>
      </c>
      <c r="H130" s="30" t="s">
        <v>32</v>
      </c>
      <c r="I130" s="32">
        <v>4388864.357567039</v>
      </c>
      <c r="J130" s="33">
        <f t="shared" si="15"/>
        <v>1755545.7430268158</v>
      </c>
      <c r="K130" s="33">
        <f t="shared" si="16"/>
        <v>1755545.7430268158</v>
      </c>
      <c r="L130" s="34">
        <f t="shared" si="11"/>
        <v>4388864.357567039</v>
      </c>
      <c r="M130" s="34"/>
      <c r="N130" s="34">
        <f>J130*0.0214</f>
        <v>37568.678900773855</v>
      </c>
      <c r="O130" s="28"/>
      <c r="P130" s="35">
        <f aca="true" t="shared" si="18" ref="P130:P139">L130/2.5</f>
        <v>1755545.7430268158</v>
      </c>
      <c r="S130" s="75">
        <v>46021</v>
      </c>
    </row>
    <row r="131" spans="1:19" s="6" customFormat="1" ht="60.75" customHeight="1">
      <c r="A131" s="27">
        <f t="shared" si="13"/>
        <v>123</v>
      </c>
      <c r="B131" s="27">
        <v>2025</v>
      </c>
      <c r="C131" s="28" t="s">
        <v>15</v>
      </c>
      <c r="D131" s="29" t="s">
        <v>16</v>
      </c>
      <c r="E131" s="28" t="s">
        <v>158</v>
      </c>
      <c r="F131" s="30" t="s">
        <v>159</v>
      </c>
      <c r="G131" s="31" t="s">
        <v>19</v>
      </c>
      <c r="H131" s="30" t="s">
        <v>32</v>
      </c>
      <c r="I131" s="32">
        <v>4228503.778858943</v>
      </c>
      <c r="J131" s="33">
        <f t="shared" si="15"/>
        <v>1691401.511543577</v>
      </c>
      <c r="K131" s="33">
        <f t="shared" si="16"/>
        <v>1691401.511543577</v>
      </c>
      <c r="L131" s="34">
        <f t="shared" si="11"/>
        <v>4228503.778858943</v>
      </c>
      <c r="M131" s="34"/>
      <c r="N131" s="34">
        <f>J131*0.0214</f>
        <v>36195.992347032545</v>
      </c>
      <c r="O131" s="28"/>
      <c r="P131" s="35">
        <f t="shared" si="18"/>
        <v>1691401.511543577</v>
      </c>
      <c r="S131" s="75">
        <v>46021</v>
      </c>
    </row>
    <row r="132" spans="1:19" s="6" customFormat="1" ht="60.75" customHeight="1">
      <c r="A132" s="27">
        <f t="shared" si="13"/>
        <v>124</v>
      </c>
      <c r="B132" s="27">
        <v>2025</v>
      </c>
      <c r="C132" s="28" t="s">
        <v>15</v>
      </c>
      <c r="D132" s="29" t="s">
        <v>16</v>
      </c>
      <c r="E132" s="28" t="s">
        <v>160</v>
      </c>
      <c r="F132" s="30" t="s">
        <v>161</v>
      </c>
      <c r="G132" s="31" t="s">
        <v>19</v>
      </c>
      <c r="H132" s="30" t="s">
        <v>25</v>
      </c>
      <c r="I132" s="32">
        <v>1212796</v>
      </c>
      <c r="J132" s="33">
        <f t="shared" si="15"/>
        <v>485118.4</v>
      </c>
      <c r="K132" s="33">
        <f t="shared" si="16"/>
        <v>485118.4</v>
      </c>
      <c r="L132" s="34">
        <f t="shared" si="11"/>
        <v>1212796</v>
      </c>
      <c r="M132" s="34"/>
      <c r="N132" s="34"/>
      <c r="O132" s="28"/>
      <c r="P132" s="35">
        <f t="shared" si="18"/>
        <v>485118.4</v>
      </c>
      <c r="S132" s="75">
        <v>46021</v>
      </c>
    </row>
    <row r="133" spans="1:19" s="6" customFormat="1" ht="60.75" customHeight="1">
      <c r="A133" s="27">
        <f t="shared" si="13"/>
        <v>125</v>
      </c>
      <c r="B133" s="27">
        <v>2024</v>
      </c>
      <c r="C133" s="28" t="s">
        <v>15</v>
      </c>
      <c r="D133" s="29" t="s">
        <v>16</v>
      </c>
      <c r="E133" s="28" t="s">
        <v>162</v>
      </c>
      <c r="F133" s="30" t="s">
        <v>163</v>
      </c>
      <c r="G133" s="31" t="s">
        <v>19</v>
      </c>
      <c r="H133" s="30" t="s">
        <v>71</v>
      </c>
      <c r="I133" s="32">
        <v>2405360</v>
      </c>
      <c r="J133" s="33">
        <f t="shared" si="15"/>
        <v>962144</v>
      </c>
      <c r="K133" s="33">
        <f t="shared" si="16"/>
        <v>962144</v>
      </c>
      <c r="L133" s="34">
        <f t="shared" si="11"/>
        <v>2405360</v>
      </c>
      <c r="M133" s="34"/>
      <c r="N133" s="34"/>
      <c r="O133" s="28"/>
      <c r="P133" s="35">
        <f t="shared" si="18"/>
        <v>962144</v>
      </c>
      <c r="S133" s="75">
        <v>46021</v>
      </c>
    </row>
    <row r="134" spans="1:19" s="6" customFormat="1" ht="60.75" customHeight="1">
      <c r="A134" s="27">
        <f t="shared" si="13"/>
        <v>126</v>
      </c>
      <c r="B134" s="27">
        <v>2024</v>
      </c>
      <c r="C134" s="28" t="s">
        <v>15</v>
      </c>
      <c r="D134" s="29" t="s">
        <v>16</v>
      </c>
      <c r="E134" s="28" t="s">
        <v>162</v>
      </c>
      <c r="F134" s="30" t="s">
        <v>163</v>
      </c>
      <c r="G134" s="31" t="s">
        <v>19</v>
      </c>
      <c r="H134" s="30" t="s">
        <v>164</v>
      </c>
      <c r="I134" s="32"/>
      <c r="J134" s="33">
        <v>9361789</v>
      </c>
      <c r="K134" s="33">
        <v>9361789</v>
      </c>
      <c r="L134" s="34"/>
      <c r="M134" s="34"/>
      <c r="N134" s="34">
        <f>J134*0.0214</f>
        <v>200342.28459999998</v>
      </c>
      <c r="O134" s="28"/>
      <c r="P134" s="35"/>
      <c r="S134" s="75">
        <v>46021</v>
      </c>
    </row>
    <row r="135" spans="1:19" s="6" customFormat="1" ht="60.75" customHeight="1">
      <c r="A135" s="27">
        <f t="shared" si="13"/>
        <v>127</v>
      </c>
      <c r="B135" s="27">
        <v>2025</v>
      </c>
      <c r="C135" s="28" t="s">
        <v>15</v>
      </c>
      <c r="D135" s="29" t="s">
        <v>16</v>
      </c>
      <c r="E135" s="28" t="s">
        <v>165</v>
      </c>
      <c r="F135" s="30" t="s">
        <v>166</v>
      </c>
      <c r="G135" s="31" t="s">
        <v>19</v>
      </c>
      <c r="H135" s="30" t="s">
        <v>71</v>
      </c>
      <c r="I135" s="32">
        <v>12398276</v>
      </c>
      <c r="J135" s="33">
        <f t="shared" si="15"/>
        <v>4959310.4</v>
      </c>
      <c r="K135" s="33">
        <f t="shared" si="16"/>
        <v>4959310.4</v>
      </c>
      <c r="L135" s="34">
        <f t="shared" si="11"/>
        <v>12398276</v>
      </c>
      <c r="M135" s="34"/>
      <c r="N135" s="34"/>
      <c r="O135" s="28"/>
      <c r="P135" s="35">
        <f t="shared" si="18"/>
        <v>4959310.4</v>
      </c>
      <c r="S135" s="75">
        <v>46021</v>
      </c>
    </row>
    <row r="136" spans="1:19" s="6" customFormat="1" ht="60.75" customHeight="1">
      <c r="A136" s="27">
        <f t="shared" si="13"/>
        <v>128</v>
      </c>
      <c r="B136" s="27">
        <v>2025</v>
      </c>
      <c r="C136" s="28" t="s">
        <v>15</v>
      </c>
      <c r="D136" s="29" t="s">
        <v>16</v>
      </c>
      <c r="E136" s="28" t="s">
        <v>165</v>
      </c>
      <c r="F136" s="30" t="s">
        <v>166</v>
      </c>
      <c r="G136" s="31" t="s">
        <v>19</v>
      </c>
      <c r="H136" s="30" t="s">
        <v>106</v>
      </c>
      <c r="I136" s="32">
        <v>3767016</v>
      </c>
      <c r="J136" s="33">
        <f t="shared" si="15"/>
        <v>1506806.4</v>
      </c>
      <c r="K136" s="33">
        <f t="shared" si="16"/>
        <v>1506806.4</v>
      </c>
      <c r="L136" s="34">
        <f t="shared" si="11"/>
        <v>3767016</v>
      </c>
      <c r="M136" s="34"/>
      <c r="N136" s="34"/>
      <c r="O136" s="28"/>
      <c r="P136" s="35">
        <f t="shared" si="18"/>
        <v>1506806.4</v>
      </c>
      <c r="S136" s="75">
        <v>46021</v>
      </c>
    </row>
    <row r="137" spans="1:19" s="6" customFormat="1" ht="60.75" customHeight="1">
      <c r="A137" s="27">
        <f t="shared" si="13"/>
        <v>129</v>
      </c>
      <c r="B137" s="27">
        <v>2025</v>
      </c>
      <c r="C137" s="28" t="s">
        <v>15</v>
      </c>
      <c r="D137" s="29" t="s">
        <v>16</v>
      </c>
      <c r="E137" s="28" t="s">
        <v>167</v>
      </c>
      <c r="F137" s="30" t="s">
        <v>168</v>
      </c>
      <c r="G137" s="31" t="s">
        <v>19</v>
      </c>
      <c r="H137" s="30" t="s">
        <v>71</v>
      </c>
      <c r="I137" s="32">
        <v>12398276</v>
      </c>
      <c r="J137" s="33">
        <f t="shared" si="15"/>
        <v>4959310.4</v>
      </c>
      <c r="K137" s="33">
        <f t="shared" si="16"/>
        <v>4959310.4</v>
      </c>
      <c r="L137" s="34">
        <f aca="true" t="shared" si="19" ref="L137:L165">I137</f>
        <v>12398276</v>
      </c>
      <c r="M137" s="34"/>
      <c r="N137" s="34"/>
      <c r="O137" s="28"/>
      <c r="P137" s="35">
        <f t="shared" si="18"/>
        <v>4959310.4</v>
      </c>
      <c r="S137" s="75">
        <v>46021</v>
      </c>
    </row>
    <row r="138" spans="1:19" s="6" customFormat="1" ht="60.75" customHeight="1">
      <c r="A138" s="27">
        <f t="shared" si="13"/>
        <v>130</v>
      </c>
      <c r="B138" s="27">
        <v>2025</v>
      </c>
      <c r="C138" s="28" t="s">
        <v>15</v>
      </c>
      <c r="D138" s="29" t="s">
        <v>16</v>
      </c>
      <c r="E138" s="28" t="s">
        <v>167</v>
      </c>
      <c r="F138" s="30" t="s">
        <v>168</v>
      </c>
      <c r="G138" s="31" t="s">
        <v>19</v>
      </c>
      <c r="H138" s="30" t="s">
        <v>106</v>
      </c>
      <c r="I138" s="32">
        <v>3767016</v>
      </c>
      <c r="J138" s="33">
        <f t="shared" si="15"/>
        <v>1506806.4</v>
      </c>
      <c r="K138" s="33">
        <f t="shared" si="16"/>
        <v>1506806.4</v>
      </c>
      <c r="L138" s="34">
        <f t="shared" si="19"/>
        <v>3767016</v>
      </c>
      <c r="M138" s="34"/>
      <c r="N138" s="34"/>
      <c r="O138" s="28"/>
      <c r="P138" s="35">
        <f t="shared" si="18"/>
        <v>1506806.4</v>
      </c>
      <c r="S138" s="75">
        <v>46021</v>
      </c>
    </row>
    <row r="139" spans="1:19" s="6" customFormat="1" ht="60.75" customHeight="1">
      <c r="A139" s="27">
        <f aca="true" t="shared" si="20" ref="A139:A165">A138+1</f>
        <v>131</v>
      </c>
      <c r="B139" s="27">
        <v>2025</v>
      </c>
      <c r="C139" s="28" t="s">
        <v>15</v>
      </c>
      <c r="D139" s="29" t="s">
        <v>16</v>
      </c>
      <c r="E139" s="28" t="s">
        <v>169</v>
      </c>
      <c r="F139" s="30" t="s">
        <v>170</v>
      </c>
      <c r="G139" s="31" t="s">
        <v>19</v>
      </c>
      <c r="H139" s="30" t="s">
        <v>71</v>
      </c>
      <c r="I139" s="32">
        <v>9410108</v>
      </c>
      <c r="J139" s="33">
        <f t="shared" si="15"/>
        <v>3764043.2</v>
      </c>
      <c r="K139" s="33">
        <f t="shared" si="16"/>
        <v>3764043.2</v>
      </c>
      <c r="L139" s="34">
        <f t="shared" si="19"/>
        <v>9410108</v>
      </c>
      <c r="M139" s="34"/>
      <c r="N139" s="34"/>
      <c r="O139" s="28"/>
      <c r="P139" s="35">
        <f t="shared" si="18"/>
        <v>3764043.2</v>
      </c>
      <c r="S139" s="75">
        <v>46021</v>
      </c>
    </row>
    <row r="140" spans="1:19" ht="60.75" customHeight="1">
      <c r="A140" s="27">
        <f t="shared" si="20"/>
        <v>132</v>
      </c>
      <c r="B140" s="36">
        <v>2023</v>
      </c>
      <c r="C140" s="37" t="s">
        <v>15</v>
      </c>
      <c r="D140" s="29" t="s">
        <v>16</v>
      </c>
      <c r="E140" s="37" t="s">
        <v>171</v>
      </c>
      <c r="F140" s="38" t="s">
        <v>172</v>
      </c>
      <c r="G140" s="39" t="s">
        <v>19</v>
      </c>
      <c r="H140" s="38" t="s">
        <v>143</v>
      </c>
      <c r="I140" s="32">
        <v>891411</v>
      </c>
      <c r="J140" s="32">
        <f t="shared" si="15"/>
        <v>891411</v>
      </c>
      <c r="K140" s="32">
        <f t="shared" si="16"/>
        <v>891411</v>
      </c>
      <c r="L140" s="34">
        <f t="shared" si="19"/>
        <v>891411</v>
      </c>
      <c r="M140" s="40"/>
      <c r="N140" s="40"/>
      <c r="O140" s="37"/>
      <c r="P140" s="6"/>
      <c r="S140" s="75">
        <v>46021</v>
      </c>
    </row>
    <row r="141" spans="1:19" ht="60.75" customHeight="1">
      <c r="A141" s="27">
        <f t="shared" si="20"/>
        <v>133</v>
      </c>
      <c r="B141" s="36">
        <v>2023</v>
      </c>
      <c r="C141" s="37" t="s">
        <v>15</v>
      </c>
      <c r="D141" s="29" t="s">
        <v>16</v>
      </c>
      <c r="E141" s="37" t="s">
        <v>171</v>
      </c>
      <c r="F141" s="38" t="s">
        <v>172</v>
      </c>
      <c r="G141" s="39" t="s">
        <v>19</v>
      </c>
      <c r="H141" s="38" t="s">
        <v>144</v>
      </c>
      <c r="I141" s="32">
        <v>11776356</v>
      </c>
      <c r="J141" s="32">
        <f t="shared" si="15"/>
        <v>11776356</v>
      </c>
      <c r="K141" s="32">
        <f t="shared" si="16"/>
        <v>11776356</v>
      </c>
      <c r="L141" s="34">
        <f t="shared" si="19"/>
        <v>11776356</v>
      </c>
      <c r="M141" s="40"/>
      <c r="N141" s="34">
        <f>J141*0.0214</f>
        <v>252014.0184</v>
      </c>
      <c r="O141" s="37">
        <v>3</v>
      </c>
      <c r="P141" s="6"/>
      <c r="S141" s="75">
        <v>46021</v>
      </c>
    </row>
    <row r="142" spans="1:19" ht="60.75" customHeight="1">
      <c r="A142" s="27">
        <f t="shared" si="20"/>
        <v>134</v>
      </c>
      <c r="B142" s="36">
        <v>2023</v>
      </c>
      <c r="C142" s="37" t="s">
        <v>15</v>
      </c>
      <c r="D142" s="29" t="s">
        <v>16</v>
      </c>
      <c r="E142" s="37" t="s">
        <v>171</v>
      </c>
      <c r="F142" s="38" t="s">
        <v>172</v>
      </c>
      <c r="G142" s="39" t="s">
        <v>19</v>
      </c>
      <c r="H142" s="38" t="s">
        <v>145</v>
      </c>
      <c r="I142" s="32">
        <v>273648</v>
      </c>
      <c r="J142" s="32">
        <f t="shared" si="15"/>
        <v>273648</v>
      </c>
      <c r="K142" s="32">
        <f t="shared" si="16"/>
        <v>273648</v>
      </c>
      <c r="L142" s="34">
        <f t="shared" si="19"/>
        <v>273648</v>
      </c>
      <c r="M142" s="40"/>
      <c r="N142" s="40"/>
      <c r="O142" s="37"/>
      <c r="P142" s="6"/>
      <c r="S142" s="75">
        <v>46021</v>
      </c>
    </row>
    <row r="143" spans="1:19" s="6" customFormat="1" ht="60.75" customHeight="1">
      <c r="A143" s="27">
        <f t="shared" si="20"/>
        <v>135</v>
      </c>
      <c r="B143" s="27">
        <v>2025</v>
      </c>
      <c r="C143" s="28" t="s">
        <v>15</v>
      </c>
      <c r="D143" s="29" t="s">
        <v>16</v>
      </c>
      <c r="E143" s="28" t="s">
        <v>173</v>
      </c>
      <c r="F143" s="30" t="s">
        <v>174</v>
      </c>
      <c r="G143" s="31" t="s">
        <v>19</v>
      </c>
      <c r="H143" s="30" t="s">
        <v>71</v>
      </c>
      <c r="I143" s="32">
        <v>2935652</v>
      </c>
      <c r="J143" s="33">
        <f t="shared" si="15"/>
        <v>1174260.8</v>
      </c>
      <c r="K143" s="33">
        <f t="shared" si="16"/>
        <v>1174260.8</v>
      </c>
      <c r="L143" s="34">
        <f t="shared" si="19"/>
        <v>2935652</v>
      </c>
      <c r="M143" s="34"/>
      <c r="N143" s="34"/>
      <c r="O143" s="28"/>
      <c r="P143" s="35">
        <f>L143/2.5</f>
        <v>1174260.8</v>
      </c>
      <c r="S143" s="75">
        <v>46021</v>
      </c>
    </row>
    <row r="144" spans="1:19" s="6" customFormat="1" ht="60.75" customHeight="1">
      <c r="A144" s="27">
        <f t="shared" si="20"/>
        <v>136</v>
      </c>
      <c r="B144" s="27">
        <v>2024</v>
      </c>
      <c r="C144" s="28" t="s">
        <v>15</v>
      </c>
      <c r="D144" s="29" t="s">
        <v>16</v>
      </c>
      <c r="E144" s="28" t="s">
        <v>175</v>
      </c>
      <c r="F144" s="30" t="s">
        <v>176</v>
      </c>
      <c r="G144" s="31" t="s">
        <v>19</v>
      </c>
      <c r="H144" s="30" t="s">
        <v>60</v>
      </c>
      <c r="I144" s="32">
        <v>26469636.824439466</v>
      </c>
      <c r="J144" s="33">
        <f t="shared" si="15"/>
        <v>26469636.824439466</v>
      </c>
      <c r="K144" s="33">
        <f t="shared" si="16"/>
        <v>26469636.824439466</v>
      </c>
      <c r="L144" s="34">
        <f t="shared" si="19"/>
        <v>26469636.824439466</v>
      </c>
      <c r="M144" s="34"/>
      <c r="N144" s="34">
        <f>J144*0.0214</f>
        <v>566450.2280430045</v>
      </c>
      <c r="O144" s="28"/>
      <c r="S144" s="75">
        <v>46021</v>
      </c>
    </row>
    <row r="145" spans="1:19" ht="60.75" customHeight="1">
      <c r="A145" s="27">
        <f t="shared" si="20"/>
        <v>137</v>
      </c>
      <c r="B145" s="36">
        <v>2023</v>
      </c>
      <c r="C145" s="37" t="s">
        <v>15</v>
      </c>
      <c r="D145" s="29" t="s">
        <v>16</v>
      </c>
      <c r="E145" s="37" t="s">
        <v>177</v>
      </c>
      <c r="F145" s="38" t="s">
        <v>178</v>
      </c>
      <c r="G145" s="39" t="s">
        <v>19</v>
      </c>
      <c r="H145" s="38" t="s">
        <v>143</v>
      </c>
      <c r="I145" s="32">
        <v>891411</v>
      </c>
      <c r="J145" s="32">
        <f t="shared" si="15"/>
        <v>891411</v>
      </c>
      <c r="K145" s="32">
        <f t="shared" si="16"/>
        <v>891411</v>
      </c>
      <c r="L145" s="34">
        <f t="shared" si="19"/>
        <v>891411</v>
      </c>
      <c r="M145" s="40"/>
      <c r="N145" s="40"/>
      <c r="O145" s="37"/>
      <c r="P145" s="6"/>
      <c r="S145" s="75">
        <v>46021</v>
      </c>
    </row>
    <row r="146" spans="1:19" ht="60.75" customHeight="1">
      <c r="A146" s="27">
        <f t="shared" si="20"/>
        <v>138</v>
      </c>
      <c r="B146" s="36">
        <v>2023</v>
      </c>
      <c r="C146" s="37" t="s">
        <v>15</v>
      </c>
      <c r="D146" s="29" t="s">
        <v>16</v>
      </c>
      <c r="E146" s="37" t="s">
        <v>177</v>
      </c>
      <c r="F146" s="38" t="s">
        <v>178</v>
      </c>
      <c r="G146" s="39" t="s">
        <v>19</v>
      </c>
      <c r="H146" s="38" t="s">
        <v>144</v>
      </c>
      <c r="I146" s="32">
        <v>11776356</v>
      </c>
      <c r="J146" s="32">
        <f t="shared" si="15"/>
        <v>11776356</v>
      </c>
      <c r="K146" s="32">
        <f t="shared" si="16"/>
        <v>11776356</v>
      </c>
      <c r="L146" s="34">
        <f t="shared" si="19"/>
        <v>11776356</v>
      </c>
      <c r="M146" s="40"/>
      <c r="N146" s="34">
        <f>J146*0.0214</f>
        <v>252014.0184</v>
      </c>
      <c r="O146" s="37">
        <v>3</v>
      </c>
      <c r="P146" s="6"/>
      <c r="S146" s="75">
        <v>46021</v>
      </c>
    </row>
    <row r="147" spans="1:19" ht="60.75" customHeight="1">
      <c r="A147" s="27">
        <f t="shared" si="20"/>
        <v>139</v>
      </c>
      <c r="B147" s="36">
        <v>2023</v>
      </c>
      <c r="C147" s="37" t="s">
        <v>15</v>
      </c>
      <c r="D147" s="29" t="s">
        <v>16</v>
      </c>
      <c r="E147" s="37" t="s">
        <v>177</v>
      </c>
      <c r="F147" s="38" t="s">
        <v>178</v>
      </c>
      <c r="G147" s="39" t="s">
        <v>19</v>
      </c>
      <c r="H147" s="38" t="s">
        <v>145</v>
      </c>
      <c r="I147" s="32">
        <v>273648</v>
      </c>
      <c r="J147" s="32">
        <f t="shared" si="15"/>
        <v>273648</v>
      </c>
      <c r="K147" s="32">
        <f t="shared" si="16"/>
        <v>273648</v>
      </c>
      <c r="L147" s="34">
        <f t="shared" si="19"/>
        <v>273648</v>
      </c>
      <c r="M147" s="40"/>
      <c r="N147" s="40"/>
      <c r="O147" s="37"/>
      <c r="P147" s="6"/>
      <c r="S147" s="75">
        <v>46021</v>
      </c>
    </row>
    <row r="148" spans="1:19" ht="60.75" customHeight="1">
      <c r="A148" s="27">
        <f t="shared" si="20"/>
        <v>140</v>
      </c>
      <c r="B148" s="36">
        <v>2023</v>
      </c>
      <c r="C148" s="37" t="s">
        <v>15</v>
      </c>
      <c r="D148" s="29" t="s">
        <v>16</v>
      </c>
      <c r="E148" s="37" t="s">
        <v>179</v>
      </c>
      <c r="F148" s="38" t="s">
        <v>180</v>
      </c>
      <c r="G148" s="39" t="s">
        <v>19</v>
      </c>
      <c r="H148" s="38" t="s">
        <v>143</v>
      </c>
      <c r="I148" s="32">
        <v>891411</v>
      </c>
      <c r="J148" s="32">
        <f t="shared" si="15"/>
        <v>891411</v>
      </c>
      <c r="K148" s="32">
        <f t="shared" si="16"/>
        <v>891411</v>
      </c>
      <c r="L148" s="34">
        <f t="shared" si="19"/>
        <v>891411</v>
      </c>
      <c r="M148" s="40"/>
      <c r="N148" s="40"/>
      <c r="O148" s="37"/>
      <c r="P148" s="6"/>
      <c r="S148" s="75">
        <v>46021</v>
      </c>
    </row>
    <row r="149" spans="1:19" ht="60.75" customHeight="1">
      <c r="A149" s="27">
        <f t="shared" si="20"/>
        <v>141</v>
      </c>
      <c r="B149" s="36">
        <v>2023</v>
      </c>
      <c r="C149" s="37" t="s">
        <v>15</v>
      </c>
      <c r="D149" s="29" t="s">
        <v>16</v>
      </c>
      <c r="E149" s="37" t="s">
        <v>179</v>
      </c>
      <c r="F149" s="38" t="s">
        <v>180</v>
      </c>
      <c r="G149" s="39" t="s">
        <v>19</v>
      </c>
      <c r="H149" s="38" t="s">
        <v>144</v>
      </c>
      <c r="I149" s="32">
        <v>11776356</v>
      </c>
      <c r="J149" s="32">
        <f t="shared" si="15"/>
        <v>11776356</v>
      </c>
      <c r="K149" s="32">
        <f t="shared" si="16"/>
        <v>11776356</v>
      </c>
      <c r="L149" s="34">
        <f t="shared" si="19"/>
        <v>11776356</v>
      </c>
      <c r="M149" s="40"/>
      <c r="N149" s="34">
        <f>J149*0.0214</f>
        <v>252014.0184</v>
      </c>
      <c r="O149" s="37">
        <v>3</v>
      </c>
      <c r="P149" s="6"/>
      <c r="S149" s="75">
        <v>46021</v>
      </c>
    </row>
    <row r="150" spans="1:19" ht="60.75" customHeight="1">
      <c r="A150" s="27">
        <f t="shared" si="20"/>
        <v>142</v>
      </c>
      <c r="B150" s="36">
        <v>2023</v>
      </c>
      <c r="C150" s="37" t="s">
        <v>15</v>
      </c>
      <c r="D150" s="29" t="s">
        <v>16</v>
      </c>
      <c r="E150" s="37" t="s">
        <v>179</v>
      </c>
      <c r="F150" s="38" t="s">
        <v>180</v>
      </c>
      <c r="G150" s="39" t="s">
        <v>19</v>
      </c>
      <c r="H150" s="38" t="s">
        <v>145</v>
      </c>
      <c r="I150" s="32">
        <v>273648</v>
      </c>
      <c r="J150" s="32">
        <f t="shared" si="15"/>
        <v>273648</v>
      </c>
      <c r="K150" s="32">
        <f t="shared" si="16"/>
        <v>273648</v>
      </c>
      <c r="L150" s="34">
        <f t="shared" si="19"/>
        <v>273648</v>
      </c>
      <c r="M150" s="40"/>
      <c r="N150" s="40"/>
      <c r="O150" s="37"/>
      <c r="P150" s="6"/>
      <c r="S150" s="75">
        <v>46021</v>
      </c>
    </row>
    <row r="151" spans="1:19" s="6" customFormat="1" ht="60.75" customHeight="1">
      <c r="A151" s="27">
        <f t="shared" si="20"/>
        <v>143</v>
      </c>
      <c r="B151" s="27">
        <v>2025</v>
      </c>
      <c r="C151" s="28" t="s">
        <v>15</v>
      </c>
      <c r="D151" s="41" t="s">
        <v>16</v>
      </c>
      <c r="E151" s="28" t="s">
        <v>181</v>
      </c>
      <c r="F151" s="30" t="s">
        <v>182</v>
      </c>
      <c r="G151" s="31" t="s">
        <v>19</v>
      </c>
      <c r="H151" s="30" t="s">
        <v>143</v>
      </c>
      <c r="I151" s="32">
        <v>891411</v>
      </c>
      <c r="J151" s="33">
        <f t="shared" si="15"/>
        <v>356564.4</v>
      </c>
      <c r="K151" s="33">
        <f t="shared" si="16"/>
        <v>356564.4</v>
      </c>
      <c r="L151" s="34">
        <f t="shared" si="19"/>
        <v>891411</v>
      </c>
      <c r="M151" s="34"/>
      <c r="N151" s="34"/>
      <c r="O151" s="28"/>
      <c r="P151" s="35">
        <f>L151/2.5</f>
        <v>356564.4</v>
      </c>
      <c r="S151" s="75">
        <v>46021</v>
      </c>
    </row>
    <row r="152" spans="1:19" s="6" customFormat="1" ht="60.75" customHeight="1">
      <c r="A152" s="27">
        <f t="shared" si="20"/>
        <v>144</v>
      </c>
      <c r="B152" s="27">
        <v>2025</v>
      </c>
      <c r="C152" s="28" t="s">
        <v>15</v>
      </c>
      <c r="D152" s="41" t="s">
        <v>16</v>
      </c>
      <c r="E152" s="28" t="s">
        <v>181</v>
      </c>
      <c r="F152" s="30" t="s">
        <v>182</v>
      </c>
      <c r="G152" s="31" t="s">
        <v>19</v>
      </c>
      <c r="H152" s="30" t="s">
        <v>144</v>
      </c>
      <c r="I152" s="32">
        <v>11776356</v>
      </c>
      <c r="J152" s="33">
        <f t="shared" si="15"/>
        <v>4710542.4</v>
      </c>
      <c r="K152" s="33">
        <f t="shared" si="16"/>
        <v>4710542.4</v>
      </c>
      <c r="L152" s="34">
        <f t="shared" si="19"/>
        <v>11776356</v>
      </c>
      <c r="M152" s="34"/>
      <c r="N152" s="34">
        <f>J152*0.0214</f>
        <v>100805.60736000001</v>
      </c>
      <c r="O152" s="28">
        <v>3</v>
      </c>
      <c r="P152" s="35">
        <f>L152/2.5</f>
        <v>4710542.4</v>
      </c>
      <c r="S152" s="75">
        <v>46021</v>
      </c>
    </row>
    <row r="153" spans="1:19" s="6" customFormat="1" ht="60.75" customHeight="1">
      <c r="A153" s="27">
        <f t="shared" si="20"/>
        <v>145</v>
      </c>
      <c r="B153" s="27">
        <v>2025</v>
      </c>
      <c r="C153" s="28" t="s">
        <v>15</v>
      </c>
      <c r="D153" s="41" t="s">
        <v>16</v>
      </c>
      <c r="E153" s="28" t="s">
        <v>181</v>
      </c>
      <c r="F153" s="30" t="s">
        <v>182</v>
      </c>
      <c r="G153" s="31" t="s">
        <v>19</v>
      </c>
      <c r="H153" s="30" t="s">
        <v>145</v>
      </c>
      <c r="I153" s="32">
        <v>273648</v>
      </c>
      <c r="J153" s="33">
        <f t="shared" si="15"/>
        <v>109459.2</v>
      </c>
      <c r="K153" s="33">
        <f t="shared" si="16"/>
        <v>109459.2</v>
      </c>
      <c r="L153" s="34">
        <f t="shared" si="19"/>
        <v>273648</v>
      </c>
      <c r="M153" s="34"/>
      <c r="N153" s="34"/>
      <c r="O153" s="28"/>
      <c r="P153" s="35">
        <f>L153/2.5</f>
        <v>109459.2</v>
      </c>
      <c r="S153" s="75">
        <v>46021</v>
      </c>
    </row>
    <row r="154" spans="1:19" s="6" customFormat="1" ht="60.75" customHeight="1">
      <c r="A154" s="27">
        <f t="shared" si="20"/>
        <v>146</v>
      </c>
      <c r="B154" s="27">
        <v>2024</v>
      </c>
      <c r="C154" s="28" t="s">
        <v>15</v>
      </c>
      <c r="D154" s="41" t="s">
        <v>16</v>
      </c>
      <c r="E154" s="28" t="s">
        <v>183</v>
      </c>
      <c r="F154" s="30" t="s">
        <v>184</v>
      </c>
      <c r="G154" s="31" t="s">
        <v>19</v>
      </c>
      <c r="H154" s="30" t="s">
        <v>46</v>
      </c>
      <c r="I154" s="32">
        <v>8076596.769281999</v>
      </c>
      <c r="J154" s="33">
        <f t="shared" si="15"/>
        <v>8076596.769281999</v>
      </c>
      <c r="K154" s="33">
        <f t="shared" si="16"/>
        <v>8076596.769281999</v>
      </c>
      <c r="L154" s="34">
        <f t="shared" si="19"/>
        <v>8076596.769281999</v>
      </c>
      <c r="M154" s="34"/>
      <c r="N154" s="34">
        <f aca="true" t="shared" si="21" ref="N154:N161">J154*0.0214</f>
        <v>172839.17086263478</v>
      </c>
      <c r="O154" s="28"/>
      <c r="S154" s="75">
        <v>46021</v>
      </c>
    </row>
    <row r="155" spans="1:19" s="6" customFormat="1" ht="60.75" customHeight="1">
      <c r="A155" s="27">
        <f t="shared" si="20"/>
        <v>147</v>
      </c>
      <c r="B155" s="27">
        <v>2025</v>
      </c>
      <c r="C155" s="28" t="s">
        <v>15</v>
      </c>
      <c r="D155" s="41" t="s">
        <v>16</v>
      </c>
      <c r="E155" s="28" t="s">
        <v>185</v>
      </c>
      <c r="F155" s="30" t="s">
        <v>186</v>
      </c>
      <c r="G155" s="31" t="s">
        <v>19</v>
      </c>
      <c r="H155" s="30" t="s">
        <v>32</v>
      </c>
      <c r="I155" s="32">
        <v>5315547.347999999</v>
      </c>
      <c r="J155" s="33">
        <f t="shared" si="15"/>
        <v>2126218.9392</v>
      </c>
      <c r="K155" s="33">
        <f t="shared" si="16"/>
        <v>2126218.9392</v>
      </c>
      <c r="L155" s="34">
        <f t="shared" si="19"/>
        <v>5315547.347999999</v>
      </c>
      <c r="M155" s="34"/>
      <c r="N155" s="34">
        <f t="shared" si="21"/>
        <v>45501.085298879996</v>
      </c>
      <c r="O155" s="28"/>
      <c r="P155" s="35">
        <f>L155/2.5</f>
        <v>2126218.9392</v>
      </c>
      <c r="S155" s="75">
        <v>46021</v>
      </c>
    </row>
    <row r="156" spans="1:19" s="6" customFormat="1" ht="60.75" customHeight="1">
      <c r="A156" s="27">
        <f t="shared" si="20"/>
        <v>148</v>
      </c>
      <c r="B156" s="27">
        <v>2025</v>
      </c>
      <c r="C156" s="28" t="s">
        <v>15</v>
      </c>
      <c r="D156" s="41" t="s">
        <v>16</v>
      </c>
      <c r="E156" s="28" t="s">
        <v>187</v>
      </c>
      <c r="F156" s="30" t="s">
        <v>188</v>
      </c>
      <c r="G156" s="31" t="s">
        <v>19</v>
      </c>
      <c r="H156" s="30" t="s">
        <v>32</v>
      </c>
      <c r="I156" s="32">
        <v>6325490.1408</v>
      </c>
      <c r="J156" s="33">
        <f t="shared" si="15"/>
        <v>2530196.05632</v>
      </c>
      <c r="K156" s="33">
        <f t="shared" si="16"/>
        <v>2530196.05632</v>
      </c>
      <c r="L156" s="34">
        <f t="shared" si="19"/>
        <v>6325490.1408</v>
      </c>
      <c r="M156" s="34"/>
      <c r="N156" s="34">
        <f t="shared" si="21"/>
        <v>54146.195605247995</v>
      </c>
      <c r="O156" s="28"/>
      <c r="P156" s="35">
        <f>L156/2.5</f>
        <v>2530196.05632</v>
      </c>
      <c r="S156" s="75">
        <v>46021</v>
      </c>
    </row>
    <row r="157" spans="1:19" s="6" customFormat="1" ht="60.75" customHeight="1">
      <c r="A157" s="27">
        <f t="shared" si="20"/>
        <v>149</v>
      </c>
      <c r="B157" s="27">
        <v>2025</v>
      </c>
      <c r="C157" s="28" t="s">
        <v>15</v>
      </c>
      <c r="D157" s="41" t="s">
        <v>16</v>
      </c>
      <c r="E157" s="28" t="s">
        <v>189</v>
      </c>
      <c r="F157" s="30" t="s">
        <v>190</v>
      </c>
      <c r="G157" s="31" t="s">
        <v>19</v>
      </c>
      <c r="H157" s="30" t="s">
        <v>32</v>
      </c>
      <c r="I157" s="32">
        <v>5704661.0166996</v>
      </c>
      <c r="J157" s="33">
        <f t="shared" si="15"/>
        <v>2281864.40667984</v>
      </c>
      <c r="K157" s="33">
        <f t="shared" si="16"/>
        <v>2281864.40667984</v>
      </c>
      <c r="L157" s="34">
        <f t="shared" si="19"/>
        <v>5704661.0166996</v>
      </c>
      <c r="M157" s="34"/>
      <c r="N157" s="34">
        <f t="shared" si="21"/>
        <v>48831.89830294857</v>
      </c>
      <c r="O157" s="28"/>
      <c r="P157" s="35">
        <f>L157/2.5</f>
        <v>2281864.40667984</v>
      </c>
      <c r="S157" s="75">
        <v>46021</v>
      </c>
    </row>
    <row r="158" spans="1:19" s="6" customFormat="1" ht="60.75" customHeight="1">
      <c r="A158" s="27">
        <f t="shared" si="20"/>
        <v>150</v>
      </c>
      <c r="B158" s="27">
        <v>2024</v>
      </c>
      <c r="C158" s="28" t="s">
        <v>15</v>
      </c>
      <c r="D158" s="41" t="s">
        <v>16</v>
      </c>
      <c r="E158" s="28" t="s">
        <v>191</v>
      </c>
      <c r="F158" s="30" t="s">
        <v>192</v>
      </c>
      <c r="G158" s="31" t="s">
        <v>19</v>
      </c>
      <c r="H158" s="30" t="s">
        <v>49</v>
      </c>
      <c r="I158" s="32">
        <v>493736.53716599994</v>
      </c>
      <c r="J158" s="33">
        <f t="shared" si="15"/>
        <v>493736.53716599994</v>
      </c>
      <c r="K158" s="33">
        <f t="shared" si="16"/>
        <v>493736.53716599994</v>
      </c>
      <c r="L158" s="34">
        <f t="shared" si="19"/>
        <v>493736.53716599994</v>
      </c>
      <c r="M158" s="34"/>
      <c r="N158" s="34">
        <f t="shared" si="21"/>
        <v>10565.961895352399</v>
      </c>
      <c r="O158" s="28"/>
      <c r="S158" s="75">
        <v>46021</v>
      </c>
    </row>
    <row r="159" spans="1:19" s="6" customFormat="1" ht="60.75" customHeight="1">
      <c r="A159" s="27">
        <f t="shared" si="20"/>
        <v>151</v>
      </c>
      <c r="B159" s="27">
        <v>2024</v>
      </c>
      <c r="C159" s="28" t="s">
        <v>15</v>
      </c>
      <c r="D159" s="41" t="s">
        <v>16</v>
      </c>
      <c r="E159" s="28" t="s">
        <v>191</v>
      </c>
      <c r="F159" s="30" t="s">
        <v>192</v>
      </c>
      <c r="G159" s="31" t="s">
        <v>19</v>
      </c>
      <c r="H159" s="30" t="s">
        <v>20</v>
      </c>
      <c r="I159" s="32">
        <v>603800.7763343999</v>
      </c>
      <c r="J159" s="33">
        <f t="shared" si="15"/>
        <v>603800.7763343999</v>
      </c>
      <c r="K159" s="33">
        <f t="shared" si="16"/>
        <v>603800.7763343999</v>
      </c>
      <c r="L159" s="34">
        <f t="shared" si="19"/>
        <v>603800.7763343999</v>
      </c>
      <c r="M159" s="34"/>
      <c r="N159" s="34">
        <f t="shared" si="21"/>
        <v>12921.336613556157</v>
      </c>
      <c r="O159" s="28"/>
      <c r="S159" s="75">
        <v>46021</v>
      </c>
    </row>
    <row r="160" spans="1:19" s="6" customFormat="1" ht="60.75" customHeight="1">
      <c r="A160" s="27">
        <f t="shared" si="20"/>
        <v>152</v>
      </c>
      <c r="B160" s="27">
        <v>2025</v>
      </c>
      <c r="C160" s="28" t="s">
        <v>15</v>
      </c>
      <c r="D160" s="41" t="s">
        <v>16</v>
      </c>
      <c r="E160" s="28" t="s">
        <v>193</v>
      </c>
      <c r="F160" s="30" t="s">
        <v>194</v>
      </c>
      <c r="G160" s="31" t="s">
        <v>19</v>
      </c>
      <c r="H160" s="30" t="s">
        <v>32</v>
      </c>
      <c r="I160" s="32">
        <v>5194488.551999999</v>
      </c>
      <c r="J160" s="33">
        <f t="shared" si="15"/>
        <v>2077795.4207999997</v>
      </c>
      <c r="K160" s="33">
        <f t="shared" si="16"/>
        <v>2077795.4207999997</v>
      </c>
      <c r="L160" s="34">
        <f t="shared" si="19"/>
        <v>5194488.551999999</v>
      </c>
      <c r="M160" s="34"/>
      <c r="N160" s="34">
        <f t="shared" si="21"/>
        <v>44464.82200511999</v>
      </c>
      <c r="O160" s="28"/>
      <c r="P160" s="35">
        <f aca="true" t="shared" si="22" ref="P160:P165">L160/2.5</f>
        <v>2077795.4207999997</v>
      </c>
      <c r="S160" s="75">
        <v>46021</v>
      </c>
    </row>
    <row r="161" spans="1:19" s="6" customFormat="1" ht="60.75" customHeight="1">
      <c r="A161" s="27">
        <f t="shared" si="20"/>
        <v>153</v>
      </c>
      <c r="B161" s="27">
        <v>2025</v>
      </c>
      <c r="C161" s="28" t="s">
        <v>15</v>
      </c>
      <c r="D161" s="41" t="s">
        <v>16</v>
      </c>
      <c r="E161" s="28" t="s">
        <v>195</v>
      </c>
      <c r="F161" s="30" t="s">
        <v>196</v>
      </c>
      <c r="G161" s="31" t="s">
        <v>19</v>
      </c>
      <c r="H161" s="30" t="s">
        <v>32</v>
      </c>
      <c r="I161" s="32">
        <v>5433133.1148</v>
      </c>
      <c r="J161" s="33">
        <f t="shared" si="15"/>
        <v>2173253.2459199997</v>
      </c>
      <c r="K161" s="33">
        <f t="shared" si="16"/>
        <v>2173253.2459199997</v>
      </c>
      <c r="L161" s="34">
        <f t="shared" si="19"/>
        <v>5433133.1148</v>
      </c>
      <c r="M161" s="34"/>
      <c r="N161" s="34">
        <f t="shared" si="21"/>
        <v>46507.61946268799</v>
      </c>
      <c r="O161" s="28"/>
      <c r="P161" s="35">
        <f t="shared" si="22"/>
        <v>2173253.2459199997</v>
      </c>
      <c r="S161" s="75">
        <v>46021</v>
      </c>
    </row>
    <row r="162" spans="1:19" s="6" customFormat="1" ht="60.75" customHeight="1">
      <c r="A162" s="27">
        <f t="shared" si="20"/>
        <v>154</v>
      </c>
      <c r="B162" s="27">
        <v>2025</v>
      </c>
      <c r="C162" s="28" t="s">
        <v>15</v>
      </c>
      <c r="D162" s="41" t="s">
        <v>16</v>
      </c>
      <c r="E162" s="28" t="s">
        <v>197</v>
      </c>
      <c r="F162" s="30" t="s">
        <v>198</v>
      </c>
      <c r="G162" s="31" t="s">
        <v>19</v>
      </c>
      <c r="H162" s="30" t="s">
        <v>23</v>
      </c>
      <c r="I162" s="32">
        <v>239123</v>
      </c>
      <c r="J162" s="33">
        <f>IF(P162&gt;0,P162,L162)</f>
        <v>95649.2</v>
      </c>
      <c r="K162" s="33">
        <f>IF(P162&gt;0,P162,L162)</f>
        <v>95649.2</v>
      </c>
      <c r="L162" s="34">
        <f t="shared" si="19"/>
        <v>239123</v>
      </c>
      <c r="M162" s="34"/>
      <c r="N162" s="34"/>
      <c r="O162" s="28"/>
      <c r="P162" s="35">
        <f t="shared" si="22"/>
        <v>95649.2</v>
      </c>
      <c r="S162" s="75">
        <v>46021</v>
      </c>
    </row>
    <row r="163" spans="1:19" s="6" customFormat="1" ht="60.75" customHeight="1">
      <c r="A163" s="27">
        <f t="shared" si="20"/>
        <v>155</v>
      </c>
      <c r="B163" s="27">
        <v>2025</v>
      </c>
      <c r="C163" s="28" t="s">
        <v>15</v>
      </c>
      <c r="D163" s="41" t="s">
        <v>16</v>
      </c>
      <c r="E163" s="28" t="s">
        <v>197</v>
      </c>
      <c r="F163" s="30" t="s">
        <v>198</v>
      </c>
      <c r="G163" s="31" t="s">
        <v>19</v>
      </c>
      <c r="H163" s="30" t="s">
        <v>25</v>
      </c>
      <c r="I163" s="32">
        <v>239123</v>
      </c>
      <c r="J163" s="33">
        <f>IF(P163&gt;0,P163,L163)</f>
        <v>95649.2</v>
      </c>
      <c r="K163" s="33">
        <f>IF(P163&gt;0,P163,L163)</f>
        <v>95649.2</v>
      </c>
      <c r="L163" s="34">
        <f t="shared" si="19"/>
        <v>239123</v>
      </c>
      <c r="M163" s="34"/>
      <c r="N163" s="34"/>
      <c r="O163" s="28"/>
      <c r="P163" s="35">
        <f t="shared" si="22"/>
        <v>95649.2</v>
      </c>
      <c r="S163" s="75">
        <v>46021</v>
      </c>
    </row>
    <row r="164" spans="1:19" s="6" customFormat="1" ht="60.75" customHeight="1">
      <c r="A164" s="27">
        <f t="shared" si="20"/>
        <v>156</v>
      </c>
      <c r="B164" s="27">
        <v>2025</v>
      </c>
      <c r="C164" s="28" t="s">
        <v>15</v>
      </c>
      <c r="D164" s="41" t="s">
        <v>16</v>
      </c>
      <c r="E164" s="28" t="s">
        <v>199</v>
      </c>
      <c r="F164" s="30" t="s">
        <v>200</v>
      </c>
      <c r="G164" s="31" t="s">
        <v>19</v>
      </c>
      <c r="H164" s="30" t="s">
        <v>23</v>
      </c>
      <c r="I164" s="32">
        <v>186086</v>
      </c>
      <c r="J164" s="33">
        <f>IF(P164&gt;0,P164,L164)</f>
        <v>74434.4</v>
      </c>
      <c r="K164" s="33">
        <f>IF(P164&gt;0,P164,L164)</f>
        <v>74434.4</v>
      </c>
      <c r="L164" s="34">
        <f t="shared" si="19"/>
        <v>186086</v>
      </c>
      <c r="M164" s="34"/>
      <c r="N164" s="34"/>
      <c r="O164" s="28"/>
      <c r="P164" s="35">
        <f t="shared" si="22"/>
        <v>74434.4</v>
      </c>
      <c r="S164" s="75">
        <v>46021</v>
      </c>
    </row>
    <row r="165" spans="1:19" s="6" customFormat="1" ht="60.75" customHeight="1">
      <c r="A165" s="27">
        <f t="shared" si="20"/>
        <v>157</v>
      </c>
      <c r="B165" s="27">
        <v>2025</v>
      </c>
      <c r="C165" s="28" t="s">
        <v>15</v>
      </c>
      <c r="D165" s="41" t="s">
        <v>16</v>
      </c>
      <c r="E165" s="28" t="s">
        <v>199</v>
      </c>
      <c r="F165" s="30" t="s">
        <v>200</v>
      </c>
      <c r="G165" s="31" t="s">
        <v>19</v>
      </c>
      <c r="H165" s="30" t="s">
        <v>25</v>
      </c>
      <c r="I165" s="32">
        <v>186086</v>
      </c>
      <c r="J165" s="33">
        <f>IF(P165&gt;0,P165,L165)</f>
        <v>74434.4</v>
      </c>
      <c r="K165" s="33">
        <f>IF(P165&gt;0,P165,L165)</f>
        <v>74434.4</v>
      </c>
      <c r="L165" s="34">
        <f t="shared" si="19"/>
        <v>186086</v>
      </c>
      <c r="M165" s="34"/>
      <c r="N165" s="34"/>
      <c r="O165" s="28"/>
      <c r="P165" s="35">
        <f t="shared" si="22"/>
        <v>74434.4</v>
      </c>
      <c r="S165" s="75">
        <v>46021</v>
      </c>
    </row>
    <row r="166" spans="1:19" s="6" customFormat="1" ht="33.75" customHeight="1">
      <c r="A166" s="88" t="s">
        <v>201</v>
      </c>
      <c r="B166" s="89"/>
      <c r="C166" s="89"/>
      <c r="D166" s="89"/>
      <c r="E166" s="89"/>
      <c r="F166" s="89"/>
      <c r="G166" s="89"/>
      <c r="H166" s="90"/>
      <c r="I166" s="42"/>
      <c r="J166" s="43">
        <f>SUM(J9:J165)</f>
        <v>562528356.9180773</v>
      </c>
      <c r="K166" s="43">
        <f>SUM(K9:K165)</f>
        <v>562128356.9180773</v>
      </c>
      <c r="L166" s="44"/>
      <c r="M166" s="44"/>
      <c r="N166" s="43">
        <f>SUM(N9:N165)</f>
        <v>10352906.645134458</v>
      </c>
      <c r="O166" s="45"/>
      <c r="P166" s="5"/>
      <c r="Q166" s="35">
        <f>J166+M166+N166</f>
        <v>572881263.5632118</v>
      </c>
      <c r="R166" s="35" t="e">
        <f>Q166+#REF!</f>
        <v>#REF!</v>
      </c>
      <c r="S166" s="75">
        <v>46021</v>
      </c>
    </row>
    <row r="167" spans="1:16" s="6" customFormat="1" ht="19.5" customHeight="1" hidden="1">
      <c r="A167" s="46"/>
      <c r="B167" s="46"/>
      <c r="C167" s="47"/>
      <c r="D167" s="47"/>
      <c r="E167" s="47"/>
      <c r="F167" s="48"/>
      <c r="G167" s="46"/>
      <c r="H167" s="48"/>
      <c r="I167" s="4"/>
      <c r="J167" s="4"/>
      <c r="K167" s="4"/>
      <c r="L167" s="9"/>
      <c r="M167" s="9"/>
      <c r="N167" s="9"/>
      <c r="O167" s="47"/>
      <c r="P167" s="5"/>
    </row>
    <row r="168" spans="1:14" ht="15" customHeight="1">
      <c r="A168" s="49" t="s">
        <v>202</v>
      </c>
      <c r="B168" s="50"/>
      <c r="C168" s="51"/>
      <c r="D168" s="51"/>
      <c r="E168" s="51"/>
      <c r="F168" s="52"/>
      <c r="G168" s="53"/>
      <c r="H168" s="10"/>
      <c r="I168" s="9"/>
      <c r="J168" s="54"/>
      <c r="K168" s="55"/>
      <c r="L168" s="54"/>
      <c r="M168" s="54"/>
      <c r="N168" s="54"/>
    </row>
    <row r="169" spans="1:12" ht="15" customHeight="1">
      <c r="A169" s="82" t="s">
        <v>203</v>
      </c>
      <c r="B169" s="82"/>
      <c r="C169" s="82"/>
      <c r="D169" s="82"/>
      <c r="E169" s="82"/>
      <c r="F169" s="82"/>
      <c r="G169" s="53"/>
      <c r="I169" s="57"/>
      <c r="J169" s="10"/>
      <c r="K169" s="10"/>
      <c r="L169" s="10"/>
    </row>
    <row r="170" spans="1:14" ht="15" customHeight="1">
      <c r="A170" s="49" t="s">
        <v>204</v>
      </c>
      <c r="B170" s="50"/>
      <c r="C170" s="51"/>
      <c r="D170" s="51"/>
      <c r="E170" s="51"/>
      <c r="F170" s="52"/>
      <c r="G170" s="53"/>
      <c r="H170" s="58"/>
      <c r="I170" s="57"/>
      <c r="J170" s="54"/>
      <c r="K170" s="54"/>
      <c r="L170" s="54"/>
      <c r="M170" s="54"/>
      <c r="N170" s="54"/>
    </row>
    <row r="171" spans="1:14" ht="15" customHeight="1">
      <c r="A171" s="49" t="s">
        <v>205</v>
      </c>
      <c r="B171" s="50"/>
      <c r="C171" s="51"/>
      <c r="D171" s="51"/>
      <c r="E171" s="51"/>
      <c r="F171" s="52"/>
      <c r="G171" s="53"/>
      <c r="H171" s="7"/>
      <c r="I171" s="57"/>
      <c r="J171" s="59"/>
      <c r="K171" s="55"/>
      <c r="L171" s="60"/>
      <c r="M171" s="55"/>
      <c r="N171" s="55"/>
    </row>
    <row r="172" spans="1:14" ht="15" customHeight="1">
      <c r="A172" s="49" t="s">
        <v>206</v>
      </c>
      <c r="B172" s="50"/>
      <c r="C172" s="51"/>
      <c r="D172" s="51"/>
      <c r="E172" s="51"/>
      <c r="F172" s="52"/>
      <c r="G172" s="53"/>
      <c r="H172" s="61"/>
      <c r="I172" s="57"/>
      <c r="J172" s="62"/>
      <c r="K172" s="63"/>
      <c r="L172" s="64"/>
      <c r="M172" s="62"/>
      <c r="N172" s="62"/>
    </row>
    <row r="173" spans="1:14" ht="15" customHeight="1">
      <c r="A173" s="49" t="s">
        <v>207</v>
      </c>
      <c r="B173" s="50"/>
      <c r="C173" s="51"/>
      <c r="D173" s="51"/>
      <c r="E173" s="51"/>
      <c r="F173" s="52"/>
      <c r="G173" s="53"/>
      <c r="H173" s="65"/>
      <c r="I173" s="57"/>
      <c r="J173" s="62"/>
      <c r="L173" s="66"/>
      <c r="M173" s="67"/>
      <c r="N173" s="67"/>
    </row>
    <row r="174" spans="1:14" ht="15" customHeight="1">
      <c r="A174" s="49" t="s">
        <v>208</v>
      </c>
      <c r="B174" s="50"/>
      <c r="C174" s="51"/>
      <c r="D174" s="51"/>
      <c r="E174" s="51"/>
      <c r="F174" s="52"/>
      <c r="G174" s="53"/>
      <c r="H174" s="65"/>
      <c r="I174" s="57"/>
      <c r="J174" s="62"/>
      <c r="L174" s="66"/>
      <c r="M174" s="67"/>
      <c r="N174" s="67"/>
    </row>
    <row r="175" spans="1:14" ht="15" customHeight="1">
      <c r="A175" s="49" t="s">
        <v>209</v>
      </c>
      <c r="B175" s="50"/>
      <c r="C175" s="51"/>
      <c r="D175" s="51"/>
      <c r="E175" s="51"/>
      <c r="F175" s="52"/>
      <c r="G175" s="53"/>
      <c r="J175" s="62"/>
      <c r="L175" s="66"/>
      <c r="M175" s="67"/>
      <c r="N175" s="67"/>
    </row>
    <row r="176" spans="1:14" ht="15" customHeight="1">
      <c r="A176" s="49" t="s">
        <v>210</v>
      </c>
      <c r="B176" s="50"/>
      <c r="C176" s="51"/>
      <c r="D176" s="51"/>
      <c r="E176" s="51"/>
      <c r="F176" s="52"/>
      <c r="G176" s="53"/>
      <c r="H176" s="68"/>
      <c r="J176" s="69"/>
      <c r="L176" s="66"/>
      <c r="M176" s="67"/>
      <c r="N176" s="67"/>
    </row>
    <row r="177" spans="1:9" ht="15" customHeight="1">
      <c r="A177" s="49" t="s">
        <v>211</v>
      </c>
      <c r="B177" s="50"/>
      <c r="C177" s="51"/>
      <c r="D177" s="51"/>
      <c r="E177" s="51"/>
      <c r="F177" s="52"/>
      <c r="G177" s="53"/>
      <c r="I177" s="57"/>
    </row>
    <row r="178" spans="1:9" ht="13.5" customHeight="1">
      <c r="A178" s="70" t="s">
        <v>212</v>
      </c>
      <c r="B178" s="70"/>
      <c r="C178" s="70"/>
      <c r="D178" s="70"/>
      <c r="E178" s="70"/>
      <c r="F178" s="70"/>
      <c r="G178" s="71"/>
      <c r="I178" s="57"/>
    </row>
    <row r="179" spans="1:12" ht="17.25" customHeight="1">
      <c r="A179" s="82" t="s">
        <v>213</v>
      </c>
      <c r="B179" s="82"/>
      <c r="C179" s="82"/>
      <c r="D179" s="82"/>
      <c r="E179" s="82"/>
      <c r="F179" s="82"/>
      <c r="G179" s="82"/>
      <c r="H179" s="72"/>
      <c r="I179" s="57"/>
      <c r="K179" s="73"/>
      <c r="L179" s="73"/>
    </row>
    <row r="180" spans="1:12" ht="15.75" customHeight="1">
      <c r="A180" s="82" t="s">
        <v>214</v>
      </c>
      <c r="B180" s="82"/>
      <c r="C180" s="82"/>
      <c r="D180" s="82"/>
      <c r="E180" s="82"/>
      <c r="F180" s="82"/>
      <c r="G180" s="74"/>
      <c r="H180" s="72"/>
      <c r="I180" s="57"/>
      <c r="K180" s="73"/>
      <c r="L180" s="73"/>
    </row>
    <row r="181" spans="1:12" ht="17.25" customHeight="1">
      <c r="A181" s="70" t="s">
        <v>215</v>
      </c>
      <c r="B181" s="70"/>
      <c r="C181" s="70"/>
      <c r="D181" s="70"/>
      <c r="E181" s="70"/>
      <c r="F181" s="56"/>
      <c r="G181" s="74"/>
      <c r="H181" s="72"/>
      <c r="I181" s="57"/>
      <c r="K181" s="73"/>
      <c r="L181" s="73"/>
    </row>
    <row r="182" spans="1:9" ht="19.5" customHeight="1">
      <c r="A182" s="70" t="s">
        <v>216</v>
      </c>
      <c r="B182" s="50"/>
      <c r="C182" s="51"/>
      <c r="D182" s="51"/>
      <c r="E182" s="51"/>
      <c r="F182" s="52"/>
      <c r="G182" s="53"/>
      <c r="I182" s="57"/>
    </row>
    <row r="183" spans="1:7" ht="15" customHeight="1">
      <c r="A183" s="70" t="s">
        <v>217</v>
      </c>
      <c r="B183" s="50"/>
      <c r="C183" s="51"/>
      <c r="D183" s="51"/>
      <c r="E183" s="51"/>
      <c r="F183" s="52"/>
      <c r="G183" s="53"/>
    </row>
    <row r="184" spans="1:7" ht="15" customHeight="1">
      <c r="A184" s="70" t="s">
        <v>218</v>
      </c>
      <c r="B184" s="50"/>
      <c r="C184" s="51"/>
      <c r="D184" s="51"/>
      <c r="E184" s="51"/>
      <c r="F184" s="52"/>
      <c r="G184" s="53"/>
    </row>
    <row r="185" spans="1:7" ht="15" customHeight="1">
      <c r="A185" s="70" t="s">
        <v>219</v>
      </c>
      <c r="B185" s="71"/>
      <c r="C185" s="71"/>
      <c r="D185" s="71"/>
      <c r="E185" s="71"/>
      <c r="F185" s="52"/>
      <c r="G185" s="53"/>
    </row>
    <row r="186" spans="1:7" ht="20.25" customHeight="1">
      <c r="A186" s="71"/>
      <c r="B186" s="50"/>
      <c r="C186" s="51"/>
      <c r="D186" s="51"/>
      <c r="E186" s="51"/>
      <c r="F186" s="52"/>
      <c r="G186" s="53"/>
    </row>
    <row r="187" spans="1:12" ht="15" customHeight="1">
      <c r="A187" s="7"/>
      <c r="B187" s="7"/>
      <c r="C187" s="7"/>
      <c r="D187" s="7"/>
      <c r="E187" s="7"/>
      <c r="F187" s="7"/>
      <c r="G187" s="7"/>
      <c r="H187" s="7"/>
      <c r="I187" s="6"/>
      <c r="J187" s="7"/>
      <c r="K187" s="7"/>
      <c r="L187" s="6"/>
    </row>
    <row r="188" ht="15" customHeight="1"/>
    <row r="189" spans="1:7" ht="15" customHeight="1">
      <c r="A189" s="7"/>
      <c r="B189" s="7"/>
      <c r="C189" s="7"/>
      <c r="D189" s="7"/>
      <c r="E189" s="7"/>
      <c r="F189" s="7"/>
      <c r="G189" s="7"/>
    </row>
    <row r="190" ht="15" customHeight="1"/>
    <row r="191" spans="1:6" ht="15" customHeight="1">
      <c r="A191" s="7"/>
      <c r="B191" s="7"/>
      <c r="C191" s="7"/>
      <c r="D191" s="7"/>
      <c r="E191" s="7"/>
      <c r="F191" s="7"/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</sheetData>
  <sheetProtection/>
  <mergeCells count="18">
    <mergeCell ref="H6:H7"/>
    <mergeCell ref="A180:F180"/>
    <mergeCell ref="I6:M6"/>
    <mergeCell ref="N6:N7"/>
    <mergeCell ref="O6:O7"/>
    <mergeCell ref="A166:H166"/>
    <mergeCell ref="A169:F169"/>
    <mergeCell ref="A179:G179"/>
    <mergeCell ref="S6:S7"/>
    <mergeCell ref="J1:O3"/>
    <mergeCell ref="A5:O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1496062992125984" right="0.31496062992125984" top="0.9448818897637796" bottom="0.15748031496062992" header="0.31496062992125984" footer="0.11811023622047245"/>
  <pageSetup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Galant B40</dc:creator>
  <cp:keywords/>
  <dc:description/>
  <cp:lastModifiedBy>Galant B40</cp:lastModifiedBy>
  <cp:lastPrinted>2023-10-23T07:05:39Z</cp:lastPrinted>
  <dcterms:created xsi:type="dcterms:W3CDTF">2023-10-20T12:37:27Z</dcterms:created>
  <dcterms:modified xsi:type="dcterms:W3CDTF">2023-10-24T07:27:18Z</dcterms:modified>
  <cp:category/>
  <cp:version/>
  <cp:contentType/>
  <cp:contentStatus/>
</cp:coreProperties>
</file>